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_rels/sheet6.xml.rels" ContentType="application/vnd.openxmlformats-package.relationship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media/image4.png" ContentType="image/png"/>
  <Override PartName="/xl/media/image2.png" ContentType="image/png"/>
  <Override PartName="/xl/media/image3.png" ContentType="image/png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ttendance Data" sheetId="1" state="visible" r:id="rId2"/>
    <sheet name="Driving Distance Matrix" sheetId="2" state="visible" r:id="rId3"/>
    <sheet name="Driving Travel Time Matrix" sheetId="3" state="visible" r:id="rId4"/>
    <sheet name="Parameters" sheetId="4" state="visible" r:id="rId5"/>
    <sheet name="Model" sheetId="5" state="visible" r:id="rId6"/>
    <sheet name="Outputs" sheetId="6" state="visible" r:id="rId7"/>
  </sheets>
  <definedNames>
    <definedName function="false" hidden="false" localSheetId="5" name="_xlnm._FilterDatabase" vbProcedure="false">Outputs!$B$7:$B$90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<sst xmlns="http://schemas.openxmlformats.org/spreadsheetml/2006/main" count="1718" uniqueCount="374">
  <si>
    <t xml:space="preserve">Patient Postcode</t>
  </si>
  <si>
    <t xml:space="preserve">Postcode Sector</t>
  </si>
  <si>
    <t xml:space="preserve">MIU Attended</t>
  </si>
  <si>
    <t xml:space="preserve">Randomly generated using : http://www.doogal.co.uk/PostcodeGenerator.php</t>
  </si>
  <si>
    <t xml:space="preserve">TR22 0PL</t>
  </si>
  <si>
    <t xml:space="preserve">St Mary's Community Hospital</t>
  </si>
  <si>
    <t xml:space="preserve">TR24 0QG</t>
  </si>
  <si>
    <t xml:space="preserve">Helston Community Hospital</t>
  </si>
  <si>
    <t xml:space="preserve">TR4 8LW</t>
  </si>
  <si>
    <t xml:space="preserve">TR8 5DB</t>
  </si>
  <si>
    <t xml:space="preserve">Camborne and Redruth Community Hospital</t>
  </si>
  <si>
    <t xml:space="preserve">TR3 7PD</t>
  </si>
  <si>
    <t xml:space="preserve">TR16 5QX</t>
  </si>
  <si>
    <t xml:space="preserve">TR26 1AE</t>
  </si>
  <si>
    <t xml:space="preserve">TR5 0TH</t>
  </si>
  <si>
    <t xml:space="preserve">TR27 6JX</t>
  </si>
  <si>
    <t xml:space="preserve">TR4 9QT</t>
  </si>
  <si>
    <t xml:space="preserve">TR13 8DZ</t>
  </si>
  <si>
    <t xml:space="preserve">Falmouth Hospital</t>
  </si>
  <si>
    <t xml:space="preserve">TR4 9HU</t>
  </si>
  <si>
    <t xml:space="preserve">TR3 6DE</t>
  </si>
  <si>
    <t xml:space="preserve">TR23 0PR</t>
  </si>
  <si>
    <t xml:space="preserve">TR15 1JA</t>
  </si>
  <si>
    <t xml:space="preserve">TR3 7PH</t>
  </si>
  <si>
    <t xml:space="preserve">TR27 6EJ</t>
  </si>
  <si>
    <t xml:space="preserve">TR14 9AL</t>
  </si>
  <si>
    <t xml:space="preserve">TR10 8RB</t>
  </si>
  <si>
    <t xml:space="preserve">TR23 0WA</t>
  </si>
  <si>
    <t xml:space="preserve">TR19 6SQ</t>
  </si>
  <si>
    <t xml:space="preserve">TR14 8JH</t>
  </si>
  <si>
    <t xml:space="preserve">TR8 5RW</t>
  </si>
  <si>
    <t xml:space="preserve">TR11 3LQ</t>
  </si>
  <si>
    <t xml:space="preserve">TR16 4QR</t>
  </si>
  <si>
    <t xml:space="preserve">TR15 3YL</t>
  </si>
  <si>
    <t xml:space="preserve">TR24 0QB</t>
  </si>
  <si>
    <t xml:space="preserve">TR17 0DR</t>
  </si>
  <si>
    <t xml:space="preserve">TR24 0AE</t>
  </si>
  <si>
    <t xml:space="preserve">TR26 2SH</t>
  </si>
  <si>
    <t xml:space="preserve">TR24 0PY</t>
  </si>
  <si>
    <t xml:space="preserve">TR20 9RB</t>
  </si>
  <si>
    <t xml:space="preserve">TR16 4JF</t>
  </si>
  <si>
    <t xml:space="preserve">TR24 0QD</t>
  </si>
  <si>
    <t xml:space="preserve">TR26 1RQ</t>
  </si>
  <si>
    <t xml:space="preserve">TR21 0NF</t>
  </si>
  <si>
    <t xml:space="preserve">TR24 0PW</t>
  </si>
  <si>
    <t xml:space="preserve">TR5 0RG</t>
  </si>
  <si>
    <t xml:space="preserve">TR24 0PZ</t>
  </si>
  <si>
    <t xml:space="preserve">TR19 6JS</t>
  </si>
  <si>
    <t xml:space="preserve">TR21 0JE</t>
  </si>
  <si>
    <t xml:space="preserve">TR17 0BT</t>
  </si>
  <si>
    <t xml:space="preserve">TR21 0JF</t>
  </si>
  <si>
    <t xml:space="preserve">TR15 3QJ</t>
  </si>
  <si>
    <t xml:space="preserve">TR21 0JL</t>
  </si>
  <si>
    <t xml:space="preserve">TR8 5GS</t>
  </si>
  <si>
    <t xml:space="preserve">TR21 0JQ</t>
  </si>
  <si>
    <t xml:space="preserve">TR2 5SN</t>
  </si>
  <si>
    <t xml:space="preserve">TR21 0JU</t>
  </si>
  <si>
    <t xml:space="preserve">TR11 5BU</t>
  </si>
  <si>
    <t xml:space="preserve">TR21 0PS</t>
  </si>
  <si>
    <t xml:space="preserve">TR1 2UE</t>
  </si>
  <si>
    <t xml:space="preserve">TR21 0JZ</t>
  </si>
  <si>
    <t xml:space="preserve">TR26 2HE</t>
  </si>
  <si>
    <t xml:space="preserve">TR21 0LE</t>
  </si>
  <si>
    <t xml:space="preserve">TR13 0EY</t>
  </si>
  <si>
    <t xml:space="preserve">TR21 0NB</t>
  </si>
  <si>
    <t xml:space="preserve">TR20 8UD</t>
  </si>
  <si>
    <t xml:space="preserve">TR21 0NJ</t>
  </si>
  <si>
    <t xml:space="preserve">TR9 6LY</t>
  </si>
  <si>
    <t xml:space="preserve">TR21 0NL</t>
  </si>
  <si>
    <t xml:space="preserve">TR10 9AR</t>
  </si>
  <si>
    <t xml:space="preserve">TR21 0PE</t>
  </si>
  <si>
    <t xml:space="preserve">TR16 5RJ</t>
  </si>
  <si>
    <t xml:space="preserve">TR10 8BD</t>
  </si>
  <si>
    <t xml:space="preserve">TR21 0NR</t>
  </si>
  <si>
    <t xml:space="preserve">TR10 9HX</t>
  </si>
  <si>
    <t xml:space="preserve">TR21 0NX</t>
  </si>
  <si>
    <t xml:space="preserve">TR19 7AH</t>
  </si>
  <si>
    <t xml:space="preserve">TR25 0QW</t>
  </si>
  <si>
    <t xml:space="preserve">TR7 1PZ</t>
  </si>
  <si>
    <t xml:space="preserve">TR17 0HA</t>
  </si>
  <si>
    <t xml:space="preserve">TR25 0QN</t>
  </si>
  <si>
    <t xml:space="preserve">TR12 7NL</t>
  </si>
  <si>
    <t xml:space="preserve">TR26 1JD</t>
  </si>
  <si>
    <t xml:space="preserve">TR21 0AB</t>
  </si>
  <si>
    <t xml:space="preserve">TR8 5RA</t>
  </si>
  <si>
    <t xml:space="preserve">TR12 7RL</t>
  </si>
  <si>
    <t xml:space="preserve">TR19 7AX</t>
  </si>
  <si>
    <t xml:space="preserve">TR15 1AJ</t>
  </si>
  <si>
    <t xml:space="preserve">TR3 6TR</t>
  </si>
  <si>
    <t xml:space="preserve">TR19 7PW</t>
  </si>
  <si>
    <t xml:space="preserve">TR18 2EU</t>
  </si>
  <si>
    <t xml:space="preserve">TR19 7EH</t>
  </si>
  <si>
    <t xml:space="preserve">TR14 7BJ</t>
  </si>
  <si>
    <t xml:space="preserve">TR19 7UP</t>
  </si>
  <si>
    <t xml:space="preserve">TR20 8QA</t>
  </si>
  <si>
    <t xml:space="preserve">TR10 8SG</t>
  </si>
  <si>
    <t xml:space="preserve">TR27 5AX</t>
  </si>
  <si>
    <t xml:space="preserve">TR20 8QS</t>
  </si>
  <si>
    <t xml:space="preserve">TR5 0TL</t>
  </si>
  <si>
    <t xml:space="preserve">TR20 8NY</t>
  </si>
  <si>
    <t xml:space="preserve">TR27 4BE</t>
  </si>
  <si>
    <t xml:space="preserve">TR20 8YX</t>
  </si>
  <si>
    <t xml:space="preserve">TR20 8FA</t>
  </si>
  <si>
    <t xml:space="preserve">TR3 6SF</t>
  </si>
  <si>
    <t xml:space="preserve">TR20 8SR</t>
  </si>
  <si>
    <t xml:space="preserve">TR20 9PT</t>
  </si>
  <si>
    <t xml:space="preserve">TR18 5JH</t>
  </si>
  <si>
    <t xml:space="preserve">TR7 3EQ</t>
  </si>
  <si>
    <t xml:space="preserve">TR18 4RR</t>
  </si>
  <si>
    <t xml:space="preserve">TR12 6HL</t>
  </si>
  <si>
    <t xml:space="preserve">TR18 4HP</t>
  </si>
  <si>
    <t xml:space="preserve">TR18 3EF</t>
  </si>
  <si>
    <t xml:space="preserve">TR18 3HP</t>
  </si>
  <si>
    <t xml:space="preserve">TR20 8UJ</t>
  </si>
  <si>
    <t xml:space="preserve">TR11 5PZ</t>
  </si>
  <si>
    <t xml:space="preserve">TR18 2PL</t>
  </si>
  <si>
    <t xml:space="preserve">TR18 2PQ</t>
  </si>
  <si>
    <t xml:space="preserve">TR12 7JR</t>
  </si>
  <si>
    <t xml:space="preserve">TR26 3DX</t>
  </si>
  <si>
    <t xml:space="preserve">TR18 2JE</t>
  </si>
  <si>
    <t xml:space="preserve">TR5 0AZ</t>
  </si>
  <si>
    <t xml:space="preserve">TR18 2LL</t>
  </si>
  <si>
    <t xml:space="preserve">TR18 3BZ</t>
  </si>
  <si>
    <t xml:space="preserve">TR16 5SS</t>
  </si>
  <si>
    <t xml:space="preserve">TR18 3AY</t>
  </si>
  <si>
    <t xml:space="preserve">TR9 6PE</t>
  </si>
  <si>
    <t xml:space="preserve">TR20 8HD</t>
  </si>
  <si>
    <t xml:space="preserve">TR13 9DA</t>
  </si>
  <si>
    <t xml:space="preserve">TR17 0DY</t>
  </si>
  <si>
    <t xml:space="preserve">TR6 0JP</t>
  </si>
  <si>
    <t xml:space="preserve">TR17 0EU</t>
  </si>
  <si>
    <t xml:space="preserve">TR17 0AP</t>
  </si>
  <si>
    <t xml:space="preserve">TR8 4HJ</t>
  </si>
  <si>
    <t xml:space="preserve">TR26 1RR</t>
  </si>
  <si>
    <t xml:space="preserve">TR17 0AG</t>
  </si>
  <si>
    <t xml:space="preserve">TR12 6XA</t>
  </si>
  <si>
    <t xml:space="preserve">TR17 0AS</t>
  </si>
  <si>
    <t xml:space="preserve">TR26 1QH</t>
  </si>
  <si>
    <t xml:space="preserve">TR17 0BX</t>
  </si>
  <si>
    <t xml:space="preserve">TR14 8NP</t>
  </si>
  <si>
    <t xml:space="preserve">TR17 0DS</t>
  </si>
  <si>
    <t xml:space="preserve">TR11 5AW</t>
  </si>
  <si>
    <t xml:space="preserve">TR12 7BX</t>
  </si>
  <si>
    <t xml:space="preserve">TR26 3HG</t>
  </si>
  <si>
    <t xml:space="preserve">TR1 1PU</t>
  </si>
  <si>
    <t xml:space="preserve">TR26 3JH</t>
  </si>
  <si>
    <t xml:space="preserve">TR13 9EL</t>
  </si>
  <si>
    <t xml:space="preserve">TR26 1QW</t>
  </si>
  <si>
    <t xml:space="preserve">TR26 1RF</t>
  </si>
  <si>
    <t xml:space="preserve">TR10 8JN</t>
  </si>
  <si>
    <t xml:space="preserve">TR8 5FA</t>
  </si>
  <si>
    <t xml:space="preserve">TR1 1BJ</t>
  </si>
  <si>
    <t xml:space="preserve">TR5 0QX</t>
  </si>
  <si>
    <t xml:space="preserve">TR26 1PE</t>
  </si>
  <si>
    <t xml:space="preserve">TR14 0QT</t>
  </si>
  <si>
    <t xml:space="preserve">TR1 3TP</t>
  </si>
  <si>
    <t xml:space="preserve">TR26 2SP</t>
  </si>
  <si>
    <t xml:space="preserve">TR8 4HQ</t>
  </si>
  <si>
    <t xml:space="preserve">TR26 2TH</t>
  </si>
  <si>
    <t xml:space="preserve">TR26 2RE</t>
  </si>
  <si>
    <t xml:space="preserve">TR2 5PT</t>
  </si>
  <si>
    <t xml:space="preserve">TR26 2AE</t>
  </si>
  <si>
    <t xml:space="preserve">TR13 9EY</t>
  </si>
  <si>
    <t xml:space="preserve">TR9 6RY</t>
  </si>
  <si>
    <t xml:space="preserve">TR12 7QG</t>
  </si>
  <si>
    <t xml:space="preserve">TR2 4SE</t>
  </si>
  <si>
    <t xml:space="preserve">TR27 6HE</t>
  </si>
  <si>
    <t xml:space="preserve">TR10 9AH</t>
  </si>
  <si>
    <t xml:space="preserve">TR27 4AB</t>
  </si>
  <si>
    <t xml:space="preserve">TR5 0UE</t>
  </si>
  <si>
    <t xml:space="preserve">TR10 8RT</t>
  </si>
  <si>
    <t xml:space="preserve">TR14 0QW</t>
  </si>
  <si>
    <t xml:space="preserve">TR12 6NX</t>
  </si>
  <si>
    <t xml:space="preserve">TR27 4JU</t>
  </si>
  <si>
    <t xml:space="preserve">TR16 5RG</t>
  </si>
  <si>
    <t xml:space="preserve">TR27 4NN</t>
  </si>
  <si>
    <t xml:space="preserve">TR11 2QS</t>
  </si>
  <si>
    <t xml:space="preserve">TR7 1AW</t>
  </si>
  <si>
    <t xml:space="preserve">TR27 4NT</t>
  </si>
  <si>
    <t xml:space="preserve">TR27 4PB</t>
  </si>
  <si>
    <t xml:space="preserve">TR1 2LL</t>
  </si>
  <si>
    <t xml:space="preserve">TR27 5AB</t>
  </si>
  <si>
    <t xml:space="preserve">TR16 4EQ</t>
  </si>
  <si>
    <t xml:space="preserve">TR27 4QZ</t>
  </si>
  <si>
    <t xml:space="preserve">TR27 6DR</t>
  </si>
  <si>
    <t xml:space="preserve">TR12 7NS</t>
  </si>
  <si>
    <t xml:space="preserve">TR6 0JL</t>
  </si>
  <si>
    <t xml:space="preserve">TR13 8PQ</t>
  </si>
  <si>
    <t xml:space="preserve">TR11 4DU</t>
  </si>
  <si>
    <t xml:space="preserve">TR13 8UR</t>
  </si>
  <si>
    <t xml:space="preserve">TR4 8LZ</t>
  </si>
  <si>
    <t xml:space="preserve">TR14 7QX</t>
  </si>
  <si>
    <t xml:space="preserve">TR6 0DA</t>
  </si>
  <si>
    <t xml:space="preserve">TR4 9BA</t>
  </si>
  <si>
    <t xml:space="preserve">TR6 0JX</t>
  </si>
  <si>
    <t xml:space="preserve">TR14 8BG</t>
  </si>
  <si>
    <t xml:space="preserve">TR14 8BP</t>
  </si>
  <si>
    <t xml:space="preserve">TR14 8BT</t>
  </si>
  <si>
    <t xml:space="preserve">TR9 6NH</t>
  </si>
  <si>
    <t xml:space="preserve">TR12 6HD</t>
  </si>
  <si>
    <t xml:space="preserve">TR16 4JZ</t>
  </si>
  <si>
    <t xml:space="preserve">TR6 0AB</t>
  </si>
  <si>
    <t xml:space="preserve">TR12 7HA</t>
  </si>
  <si>
    <t xml:space="preserve">TR5 0NX</t>
  </si>
  <si>
    <t xml:space="preserve">TR1 1TG</t>
  </si>
  <si>
    <t xml:space="preserve">TR12 7PB</t>
  </si>
  <si>
    <t xml:space="preserve">TR9 6FY</t>
  </si>
  <si>
    <t xml:space="preserve">TR6 0PE</t>
  </si>
  <si>
    <t xml:space="preserve">TR12 6DG</t>
  </si>
  <si>
    <t xml:space="preserve">TR12 6HG</t>
  </si>
  <si>
    <t xml:space="preserve">TR11 2RN</t>
  </si>
  <si>
    <t xml:space="preserve">TR13 8LX</t>
  </si>
  <si>
    <t xml:space="preserve">TR10 9EE</t>
  </si>
  <si>
    <t xml:space="preserve">TR14 9JF</t>
  </si>
  <si>
    <t xml:space="preserve">TR5 0NF</t>
  </si>
  <si>
    <t xml:space="preserve">TR16 6LJ</t>
  </si>
  <si>
    <t xml:space="preserve">TR15 3BW</t>
  </si>
  <si>
    <t xml:space="preserve">TR1 1FN</t>
  </si>
  <si>
    <t xml:space="preserve">TR15 3XF</t>
  </si>
  <si>
    <t xml:space="preserve">TR8 5LY</t>
  </si>
  <si>
    <t xml:space="preserve">TR15 3JR</t>
  </si>
  <si>
    <t xml:space="preserve">TR15 2TS</t>
  </si>
  <si>
    <t xml:space="preserve">TR10 8PB</t>
  </si>
  <si>
    <t xml:space="preserve">TR15 2TF</t>
  </si>
  <si>
    <t xml:space="preserve">TR15 2BP</t>
  </si>
  <si>
    <t xml:space="preserve">TR15 2PS</t>
  </si>
  <si>
    <t xml:space="preserve">TR1 3FL</t>
  </si>
  <si>
    <t xml:space="preserve">TR15 1LU</t>
  </si>
  <si>
    <t xml:space="preserve">TR8 5PB</t>
  </si>
  <si>
    <t xml:space="preserve">TR8 4EZ</t>
  </si>
  <si>
    <t xml:space="preserve">TR15 1SB</t>
  </si>
  <si>
    <t xml:space="preserve">TR16 5BN</t>
  </si>
  <si>
    <t xml:space="preserve">TR1 1FX</t>
  </si>
  <si>
    <t xml:space="preserve">TR11 5RP</t>
  </si>
  <si>
    <t xml:space="preserve">TR11 5RW</t>
  </si>
  <si>
    <t xml:space="preserve">TR10 9AG</t>
  </si>
  <si>
    <t xml:space="preserve">TR10 8HZ</t>
  </si>
  <si>
    <t xml:space="preserve">TR10 8EL</t>
  </si>
  <si>
    <t xml:space="preserve">TR16 5SX</t>
  </si>
  <si>
    <t xml:space="preserve">TR10 9TA</t>
  </si>
  <si>
    <t xml:space="preserve">TR11 3RS</t>
  </si>
  <si>
    <t xml:space="preserve">TR3 7LU</t>
  </si>
  <si>
    <t xml:space="preserve">TR3 7NZ</t>
  </si>
  <si>
    <t xml:space="preserve">TR3 7NJ</t>
  </si>
  <si>
    <t xml:space="preserve">TR7 3LE</t>
  </si>
  <si>
    <t xml:space="preserve">TR4 8TG</t>
  </si>
  <si>
    <t xml:space="preserve">TR6 0AN</t>
  </si>
  <si>
    <t xml:space="preserve">TR11 5FR</t>
  </si>
  <si>
    <t xml:space="preserve">TR7 3BJ</t>
  </si>
  <si>
    <t xml:space="preserve">TR9 6TQ</t>
  </si>
  <si>
    <t xml:space="preserve">TR11 3QF</t>
  </si>
  <si>
    <t xml:space="preserve">TR7 3AS</t>
  </si>
  <si>
    <t xml:space="preserve">TR11 2BX</t>
  </si>
  <si>
    <t xml:space="preserve">TR3 6PY</t>
  </si>
  <si>
    <t xml:space="preserve">TR3 6AJ</t>
  </si>
  <si>
    <t xml:space="preserve">TR1 1XU</t>
  </si>
  <si>
    <t xml:space="preserve">TR6 0LG</t>
  </si>
  <si>
    <t xml:space="preserve">TR6 0DN</t>
  </si>
  <si>
    <t xml:space="preserve">TR1 1JN</t>
  </si>
  <si>
    <t xml:space="preserve">TR9 6BL</t>
  </si>
  <si>
    <t xml:space="preserve">TR4 8EE</t>
  </si>
  <si>
    <t xml:space="preserve">TR4 8BA</t>
  </si>
  <si>
    <t xml:space="preserve">TR5 0TG</t>
  </si>
  <si>
    <t xml:space="preserve">TR8 4PS</t>
  </si>
  <si>
    <t xml:space="preserve">TR6 0PT</t>
  </si>
  <si>
    <t xml:space="preserve">TR6 0BQ</t>
  </si>
  <si>
    <t xml:space="preserve">TR2 4DR</t>
  </si>
  <si>
    <t xml:space="preserve">Newquay Hospital</t>
  </si>
  <si>
    <t xml:space="preserve">TR7 2RQ</t>
  </si>
  <si>
    <t xml:space="preserve">TR7 2PL</t>
  </si>
  <si>
    <t xml:space="preserve">TR27 4DT</t>
  </si>
  <si>
    <t xml:space="preserve">TR8 5JJ</t>
  </si>
  <si>
    <t xml:space="preserve">TR5 0AL</t>
  </si>
  <si>
    <t xml:space="preserve">TR8 4DL</t>
  </si>
  <si>
    <t xml:space="preserve">Distances are in miles</t>
  </si>
  <si>
    <t xml:space="preserve">Postcode</t>
  </si>
  <si>
    <t xml:space="preserve">TR13 8DR</t>
  </si>
  <si>
    <t xml:space="preserve">TR15 3ER</t>
  </si>
  <si>
    <t xml:space="preserve">TR11 2JA</t>
  </si>
  <si>
    <t xml:space="preserve">TR7 1RQ</t>
  </si>
  <si>
    <t xml:space="preserve">Formatted in [mm] format</t>
  </si>
  <si>
    <t xml:space="preserve">MODEL INPUTS</t>
  </si>
  <si>
    <t xml:space="preserve">Base Case Scenario</t>
  </si>
  <si>
    <t xml:space="preserve">What-If Scenario</t>
  </si>
  <si>
    <t xml:space="preserve">MIU Name</t>
  </si>
  <si>
    <t xml:space="preserve">MIU Postcode</t>
  </si>
  <si>
    <t xml:space="preserve">Open? (1=yes, 0=no)</t>
  </si>
  <si>
    <t xml:space="preserve">Average Car Travel Time (mins)</t>
  </si>
  <si>
    <t xml:space="preserve">Shortest Travel Time</t>
  </si>
  <si>
    <t xml:space="preserve">Closest MIU</t>
  </si>
  <si>
    <t xml:space="preserve">Unit Available?</t>
  </si>
  <si>
    <t xml:space="preserve">Selections</t>
  </si>
  <si>
    <t xml:space="preserve">Total Activity</t>
  </si>
  <si>
    <t xml:space="preserve">Unit</t>
  </si>
  <si>
    <t xml:space="preserve">Travel Time</t>
  </si>
  <si>
    <t xml:space="preserve">TR22 0</t>
  </si>
  <si>
    <t xml:space="preserve">TR23 0</t>
  </si>
  <si>
    <t xml:space="preserve">TR24 0</t>
  </si>
  <si>
    <t xml:space="preserve">TR21 0</t>
  </si>
  <si>
    <t xml:space="preserve">TR25 0</t>
  </si>
  <si>
    <t xml:space="preserve">TR19 7</t>
  </si>
  <si>
    <t xml:space="preserve">TR19 6</t>
  </si>
  <si>
    <t xml:space="preserve">TR20 8</t>
  </si>
  <si>
    <t xml:space="preserve">TR18 5</t>
  </si>
  <si>
    <t xml:space="preserve">TR18 4</t>
  </si>
  <si>
    <t xml:space="preserve">TR18 3</t>
  </si>
  <si>
    <t xml:space="preserve">TR18 2</t>
  </si>
  <si>
    <t xml:space="preserve">TR17 0</t>
  </si>
  <si>
    <t xml:space="preserve">TR26 3</t>
  </si>
  <si>
    <t xml:space="preserve">TR26 2</t>
  </si>
  <si>
    <t xml:space="preserve">TR26 1</t>
  </si>
  <si>
    <t xml:space="preserve">TR13 9</t>
  </si>
  <si>
    <t xml:space="preserve">TR12 7</t>
  </si>
  <si>
    <t xml:space="preserve">TR20 9</t>
  </si>
  <si>
    <t xml:space="preserve">TR27 6</t>
  </si>
  <si>
    <t xml:space="preserve">TR27 4</t>
  </si>
  <si>
    <t xml:space="preserve">TR27 5</t>
  </si>
  <si>
    <t xml:space="preserve">TR13 8</t>
  </si>
  <si>
    <t xml:space="preserve">TR14 0</t>
  </si>
  <si>
    <t xml:space="preserve">TR14 7</t>
  </si>
  <si>
    <t xml:space="preserve">TR14 8</t>
  </si>
  <si>
    <t xml:space="preserve">TR14 9</t>
  </si>
  <si>
    <t xml:space="preserve">TR16 4</t>
  </si>
  <si>
    <t xml:space="preserve">TR12 6</t>
  </si>
  <si>
    <t xml:space="preserve">TR13 0</t>
  </si>
  <si>
    <t xml:space="preserve">TR11 5</t>
  </si>
  <si>
    <t xml:space="preserve">TR10 9</t>
  </si>
  <si>
    <t xml:space="preserve">TR15 3</t>
  </si>
  <si>
    <t xml:space="preserve">TR16 6</t>
  </si>
  <si>
    <t xml:space="preserve">TR15 2</t>
  </si>
  <si>
    <t xml:space="preserve">TR15 1</t>
  </si>
  <si>
    <t xml:space="preserve">TR16 5</t>
  </si>
  <si>
    <t xml:space="preserve">TR10 8</t>
  </si>
  <si>
    <t xml:space="preserve">TR4 8</t>
  </si>
  <si>
    <t xml:space="preserve">TR3 7</t>
  </si>
  <si>
    <t xml:space="preserve">TR3 6</t>
  </si>
  <si>
    <t xml:space="preserve">TR11 2</t>
  </si>
  <si>
    <t xml:space="preserve">TR11 3</t>
  </si>
  <si>
    <t xml:space="preserve">TR11 4</t>
  </si>
  <si>
    <t xml:space="preserve">TR1 3</t>
  </si>
  <si>
    <t xml:space="preserve">TR1 1</t>
  </si>
  <si>
    <t xml:space="preserve">TR1 2</t>
  </si>
  <si>
    <t xml:space="preserve">TR5 0</t>
  </si>
  <si>
    <t xml:space="preserve">TR6 0</t>
  </si>
  <si>
    <t xml:space="preserve">TR8 5</t>
  </si>
  <si>
    <t xml:space="preserve">TR7 1</t>
  </si>
  <si>
    <t xml:space="preserve">TR4 9</t>
  </si>
  <si>
    <t xml:space="preserve">TR7 2</t>
  </si>
  <si>
    <t xml:space="preserve">TR7 3</t>
  </si>
  <si>
    <t xml:space="preserve">TR8 4</t>
  </si>
  <si>
    <t xml:space="preserve">TR2 4</t>
  </si>
  <si>
    <t xml:space="preserve">TR9 6</t>
  </si>
  <si>
    <t xml:space="preserve">TR2 5</t>
  </si>
  <si>
    <t xml:space="preserve">MODEL OUTPUTS</t>
  </si>
  <si>
    <t xml:space="preserve">Travel Time Results</t>
  </si>
  <si>
    <t xml:space="preserve">MIU Attendances</t>
  </si>
  <si>
    <t xml:space="preserve">Results from Additional Exercise on Task 11</t>
  </si>
  <si>
    <t xml:space="preserve">What-If Analysis</t>
  </si>
  <si>
    <t xml:space="preserve">Gain / Loss</t>
  </si>
  <si>
    <t xml:space="preserve">Second MIU Closure</t>
  </si>
  <si>
    <t xml:space="preserve">Average Travel Time Gain / Loss</t>
  </si>
  <si>
    <t xml:space="preserve">Largest Single Gain in Attendances</t>
  </si>
  <si>
    <t xml:space="preserve">Weighted Average Travel Time (mins)</t>
  </si>
  <si>
    <t xml:space="preserve">Camborne</t>
  </si>
  <si>
    <t xml:space="preserve">95th percentile travel time</t>
  </si>
  <si>
    <t xml:space="preserve">Falmouth</t>
  </si>
  <si>
    <t xml:space="preserve">Newquay</t>
  </si>
  <si>
    <t xml:space="preserve">Displacement of Attendances</t>
  </si>
  <si>
    <t xml:space="preserve">Number of attendances in :</t>
  </si>
  <si>
    <t xml:space="preserve">St Mary's</t>
  </si>
  <si>
    <t xml:space="preserve">Optimal Location for MIU</t>
  </si>
  <si>
    <t xml:space="preserve">Potential Location</t>
  </si>
  <si>
    <t xml:space="preserve">Average Travel Time</t>
  </si>
  <si>
    <t xml:space="preserve">Helston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</si>
</sst>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##"/>
    <numFmt numFmtId="166" formatCode="[MM]"/>
    <numFmt numFmtId="167" formatCode="_-\£* #,##0.00_-;&quot;-£&quot;* #,##0.00_-;_-\£* \-??_-;_-@_-"/>
    <numFmt numFmtId="168" formatCode="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2"/>
      <color rgb="FF0A0A0A"/>
      <name val="Calibri"/>
      <family val="2"/>
      <charset val="1"/>
    </font>
    <font>
      <i val="true"/>
      <sz val="11"/>
      <color rgb="FF000000"/>
      <name val="Calibri"/>
      <family val="2"/>
      <charset val="1"/>
    </font>
    <font>
      <u val="single"/>
      <sz val="11"/>
      <color rgb="FF000000"/>
      <name val="Calibri"/>
      <family val="2"/>
      <charset val="1"/>
    </font>
    <font>
      <b val="true"/>
      <u val="single"/>
      <sz val="11"/>
      <color rgb="FF000000"/>
      <name val="Calibri"/>
      <family val="2"/>
      <charset val="1"/>
    </font>
    <font>
      <b val="true"/>
      <i val="true"/>
      <sz val="11"/>
      <color rgb="FF000000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C6D9F1"/>
        <bgColor rgb="FFB7DEE8"/>
      </patternFill>
    </fill>
    <fill>
      <patternFill patternType="solid">
        <fgColor rgb="FFFFFFFF"/>
        <bgColor rgb="FFFDEADA"/>
      </patternFill>
    </fill>
    <fill>
      <patternFill patternType="solid">
        <fgColor rgb="FFFFC000"/>
        <bgColor rgb="FFFF9900"/>
      </patternFill>
    </fill>
    <fill>
      <patternFill patternType="solid">
        <fgColor rgb="FF95B3D7"/>
        <bgColor rgb="FFC0C0C0"/>
      </patternFill>
    </fill>
    <fill>
      <patternFill patternType="solid">
        <fgColor rgb="FFFDEADA"/>
        <bgColor rgb="FFFCD5B5"/>
      </patternFill>
    </fill>
    <fill>
      <patternFill patternType="solid">
        <fgColor rgb="FFD7E4BD"/>
        <bgColor rgb="FFC6D9F1"/>
      </patternFill>
    </fill>
    <fill>
      <patternFill patternType="solid">
        <fgColor rgb="FFB7DEE8"/>
        <bgColor rgb="FFC6D9F1"/>
      </patternFill>
    </fill>
    <fill>
      <patternFill patternType="solid">
        <fgColor rgb="FFFCD5B5"/>
        <bgColor rgb="FFFDEADA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C0C0C0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6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9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1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9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1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FDEADA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B7DEE8"/>
      <rgbColor rgb="FFFF99CC"/>
      <rgbColor rgb="FFCC99FF"/>
      <rgbColor rgb="FFFCD5B5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A0A0A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Relationship Id="rId3" Type="http://schemas.openxmlformats.org/officeDocument/2006/relationships/image" Target="../media/image4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15</xdr:row>
      <xdr:rowOff>0</xdr:rowOff>
    </xdr:from>
    <xdr:to>
      <xdr:col>5</xdr:col>
      <xdr:colOff>248400</xdr:colOff>
      <xdr:row>39</xdr:row>
      <xdr:rowOff>75960</xdr:rowOff>
    </xdr:to>
    <xdr:pic>
      <xdr:nvPicPr>
        <xdr:cNvPr id="0" name="Picture 3" descr=""/>
        <xdr:cNvPicPr/>
      </xdr:nvPicPr>
      <xdr:blipFill>
        <a:blip r:embed="rId1"/>
        <a:stretch/>
      </xdr:blipFill>
      <xdr:spPr>
        <a:xfrm>
          <a:off x="812520" y="2857320"/>
          <a:ext cx="12403080" cy="4647960"/>
        </a:xfrm>
        <a:prstGeom prst="rect">
          <a:avLst/>
        </a:prstGeom>
        <a:ln>
          <a:solidFill>
            <a:srgbClr val="ffffff"/>
          </a:solidFill>
        </a:ln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5</xdr:col>
      <xdr:colOff>248400</xdr:colOff>
      <xdr:row>63</xdr:row>
      <xdr:rowOff>180720</xdr:rowOff>
    </xdr:to>
    <xdr:pic>
      <xdr:nvPicPr>
        <xdr:cNvPr id="1" name="Picture 4" descr=""/>
        <xdr:cNvPicPr/>
      </xdr:nvPicPr>
      <xdr:blipFill>
        <a:blip r:embed="rId2"/>
        <a:stretch/>
      </xdr:blipFill>
      <xdr:spPr>
        <a:xfrm>
          <a:off x="812520" y="7619760"/>
          <a:ext cx="12403080" cy="4562280"/>
        </a:xfrm>
        <a:prstGeom prst="rect">
          <a:avLst/>
        </a:prstGeom>
        <a:ln>
          <a:solidFill>
            <a:srgbClr val="ffffff"/>
          </a:solidFill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5</xdr:col>
      <xdr:colOff>315000</xdr:colOff>
      <xdr:row>88</xdr:row>
      <xdr:rowOff>171360</xdr:rowOff>
    </xdr:to>
    <xdr:pic>
      <xdr:nvPicPr>
        <xdr:cNvPr id="2" name="Picture 5" descr=""/>
        <xdr:cNvPicPr/>
      </xdr:nvPicPr>
      <xdr:blipFill>
        <a:blip r:embed="rId3"/>
        <a:stretch/>
      </xdr:blipFill>
      <xdr:spPr>
        <a:xfrm>
          <a:off x="812520" y="12382200"/>
          <a:ext cx="12469680" cy="4552920"/>
        </a:xfrm>
        <a:prstGeom prst="rect">
          <a:avLst/>
        </a:prstGeom>
        <a:ln>
          <a:solidFill>
            <a:srgbClr val="ffffff"/>
          </a:solidFill>
        </a:ln>
      </xdr:spPr>
    </xdr:pic>
    <xdr:clientData/>
  </xdr:twoCellAnchor>
</xdr:wsDr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RowHeight="15" zeroHeight="false" outlineLevelRow="0" outlineLevelCol="0"/>
  <cols>
    <col collapsed="false" customWidth="true" hidden="false" outlineLevel="0" max="2" min="1" style="0" width="16.14"/>
    <col collapsed="false" customWidth="true" hidden="false" outlineLevel="0" max="3" min="3" style="0" width="40.85"/>
    <col collapsed="false" customWidth="true" hidden="false" outlineLevel="0" max="1025" min="4" style="0" width="8.53"/>
  </cols>
  <sheetData>
    <row r="1" customFormat="false" ht="15" hidden="false" customHeight="false" outlineLevel="0" collapsed="false">
      <c r="A1" s="1" t="s">
        <v>0</v>
      </c>
      <c r="B1" s="1" t="s">
        <v>1</v>
      </c>
      <c r="C1" s="1" t="s">
        <v>2</v>
      </c>
      <c r="H1" s="0" t="s">
        <v>3</v>
      </c>
    </row>
    <row r="2" customFormat="false" ht="15.75" hidden="false" customHeight="false" outlineLevel="0" collapsed="false">
      <c r="A2" s="2" t="s">
        <v>4</v>
      </c>
      <c r="B2" s="2" t="str">
        <f aca="false">LEFT(A2,LEN(A2)-2)</f>
        <v>TR22 0</v>
      </c>
      <c r="C2" s="0" t="s">
        <v>5</v>
      </c>
      <c r="H2" s="3" t="s">
        <v>6</v>
      </c>
    </row>
    <row r="3" customFormat="false" ht="15.75" hidden="false" customHeight="false" outlineLevel="0" collapsed="false">
      <c r="A3" s="2" t="s">
        <v>4</v>
      </c>
      <c r="B3" s="2" t="str">
        <f aca="false">LEFT(A3,LEN(A3)-2)</f>
        <v>TR22 0</v>
      </c>
      <c r="C3" s="0" t="s">
        <v>7</v>
      </c>
      <c r="H3" s="3" t="s">
        <v>8</v>
      </c>
    </row>
    <row r="4" customFormat="false" ht="15.75" hidden="false" customHeight="false" outlineLevel="0" collapsed="false">
      <c r="A4" s="2" t="s">
        <v>4</v>
      </c>
      <c r="B4" s="2" t="str">
        <f aca="false">LEFT(A4,LEN(A4)-2)</f>
        <v>TR22 0</v>
      </c>
      <c r="C4" s="0" t="s">
        <v>5</v>
      </c>
      <c r="H4" s="3" t="s">
        <v>9</v>
      </c>
    </row>
    <row r="5" customFormat="false" ht="15.75" hidden="false" customHeight="false" outlineLevel="0" collapsed="false">
      <c r="A5" s="2" t="s">
        <v>4</v>
      </c>
      <c r="B5" s="2" t="str">
        <f aca="false">LEFT(A5,LEN(A5)-2)</f>
        <v>TR22 0</v>
      </c>
      <c r="C5" s="0" t="s">
        <v>10</v>
      </c>
      <c r="H5" s="3" t="s">
        <v>11</v>
      </c>
    </row>
    <row r="6" customFormat="false" ht="15.75" hidden="false" customHeight="false" outlineLevel="0" collapsed="false">
      <c r="A6" s="2" t="s">
        <v>4</v>
      </c>
      <c r="B6" s="2" t="str">
        <f aca="false">LEFT(A6,LEN(A6)-2)</f>
        <v>TR22 0</v>
      </c>
      <c r="C6" s="0" t="s">
        <v>5</v>
      </c>
      <c r="H6" s="3" t="s">
        <v>12</v>
      </c>
    </row>
    <row r="7" customFormat="false" ht="15.75" hidden="false" customHeight="false" outlineLevel="0" collapsed="false">
      <c r="A7" s="2" t="s">
        <v>4</v>
      </c>
      <c r="B7" s="2" t="str">
        <f aca="false">LEFT(A7,LEN(A7)-2)</f>
        <v>TR22 0</v>
      </c>
      <c r="C7" s="0" t="s">
        <v>5</v>
      </c>
      <c r="H7" s="3" t="s">
        <v>13</v>
      </c>
    </row>
    <row r="8" customFormat="false" ht="15.75" hidden="false" customHeight="false" outlineLevel="0" collapsed="false">
      <c r="A8" s="2" t="s">
        <v>4</v>
      </c>
      <c r="B8" s="2" t="str">
        <f aca="false">LEFT(A8,LEN(A8)-2)</f>
        <v>TR22 0</v>
      </c>
      <c r="C8" s="0" t="s">
        <v>5</v>
      </c>
      <c r="H8" s="3" t="s">
        <v>14</v>
      </c>
    </row>
    <row r="9" customFormat="false" ht="15.75" hidden="false" customHeight="false" outlineLevel="0" collapsed="false">
      <c r="A9" s="2" t="s">
        <v>4</v>
      </c>
      <c r="B9" s="2" t="str">
        <f aca="false">LEFT(A9,LEN(A9)-2)</f>
        <v>TR22 0</v>
      </c>
      <c r="C9" s="0" t="s">
        <v>5</v>
      </c>
      <c r="H9" s="3" t="s">
        <v>15</v>
      </c>
    </row>
    <row r="10" customFormat="false" ht="15.75" hidden="false" customHeight="false" outlineLevel="0" collapsed="false">
      <c r="A10" s="2" t="s">
        <v>4</v>
      </c>
      <c r="B10" s="2" t="str">
        <f aca="false">LEFT(A10,LEN(A10)-2)</f>
        <v>TR22 0</v>
      </c>
      <c r="C10" s="0" t="s">
        <v>5</v>
      </c>
      <c r="H10" s="3" t="s">
        <v>16</v>
      </c>
    </row>
    <row r="11" customFormat="false" ht="15.75" hidden="false" customHeight="false" outlineLevel="0" collapsed="false">
      <c r="A11" s="2" t="s">
        <v>4</v>
      </c>
      <c r="B11" s="2" t="str">
        <f aca="false">LEFT(A11,LEN(A11)-2)</f>
        <v>TR22 0</v>
      </c>
      <c r="C11" s="0" t="s">
        <v>5</v>
      </c>
      <c r="H11" s="3" t="s">
        <v>17</v>
      </c>
    </row>
    <row r="12" customFormat="false" ht="15.75" hidden="false" customHeight="false" outlineLevel="0" collapsed="false">
      <c r="A12" s="2" t="s">
        <v>4</v>
      </c>
      <c r="B12" s="2" t="str">
        <f aca="false">LEFT(A12,LEN(A12)-2)</f>
        <v>TR22 0</v>
      </c>
      <c r="C12" s="0" t="s">
        <v>18</v>
      </c>
      <c r="H12" s="3" t="s">
        <v>19</v>
      </c>
    </row>
    <row r="13" customFormat="false" ht="15.75" hidden="false" customHeight="false" outlineLevel="0" collapsed="false">
      <c r="A13" s="2" t="s">
        <v>4</v>
      </c>
      <c r="B13" s="2" t="str">
        <f aca="false">LEFT(A13,LEN(A13)-2)</f>
        <v>TR22 0</v>
      </c>
      <c r="C13" s="0" t="s">
        <v>5</v>
      </c>
      <c r="H13" s="3" t="s">
        <v>20</v>
      </c>
    </row>
    <row r="14" customFormat="false" ht="15.75" hidden="false" customHeight="false" outlineLevel="0" collapsed="false">
      <c r="A14" s="2" t="s">
        <v>21</v>
      </c>
      <c r="B14" s="2" t="str">
        <f aca="false">LEFT(A14,LEN(A14)-2)</f>
        <v>TR23 0</v>
      </c>
      <c r="C14" s="0" t="s">
        <v>5</v>
      </c>
      <c r="H14" s="3" t="s">
        <v>22</v>
      </c>
    </row>
    <row r="15" customFormat="false" ht="15.75" hidden="false" customHeight="false" outlineLevel="0" collapsed="false">
      <c r="A15" s="2" t="s">
        <v>21</v>
      </c>
      <c r="B15" s="2" t="str">
        <f aca="false">LEFT(A15,LEN(A15)-2)</f>
        <v>TR23 0</v>
      </c>
      <c r="C15" s="0" t="s">
        <v>10</v>
      </c>
      <c r="H15" s="3" t="s">
        <v>23</v>
      </c>
    </row>
    <row r="16" customFormat="false" ht="15.75" hidden="false" customHeight="false" outlineLevel="0" collapsed="false">
      <c r="A16" s="2" t="s">
        <v>21</v>
      </c>
      <c r="B16" s="2" t="str">
        <f aca="false">LEFT(A16,LEN(A16)-2)</f>
        <v>TR23 0</v>
      </c>
      <c r="C16" s="0" t="s">
        <v>5</v>
      </c>
      <c r="H16" s="3" t="s">
        <v>24</v>
      </c>
    </row>
    <row r="17" customFormat="false" ht="15.75" hidden="false" customHeight="false" outlineLevel="0" collapsed="false">
      <c r="A17" s="2" t="s">
        <v>21</v>
      </c>
      <c r="B17" s="2" t="str">
        <f aca="false">LEFT(A17,LEN(A17)-2)</f>
        <v>TR23 0</v>
      </c>
      <c r="C17" s="0" t="s">
        <v>5</v>
      </c>
      <c r="H17" s="3" t="s">
        <v>25</v>
      </c>
    </row>
    <row r="18" customFormat="false" ht="15.75" hidden="false" customHeight="false" outlineLevel="0" collapsed="false">
      <c r="A18" s="2" t="s">
        <v>21</v>
      </c>
      <c r="B18" s="2" t="str">
        <f aca="false">LEFT(A18,LEN(A18)-2)</f>
        <v>TR23 0</v>
      </c>
      <c r="C18" s="0" t="s">
        <v>5</v>
      </c>
      <c r="H18" s="3" t="s">
        <v>26</v>
      </c>
    </row>
    <row r="19" customFormat="false" ht="15.75" hidden="false" customHeight="false" outlineLevel="0" collapsed="false">
      <c r="A19" s="2" t="s">
        <v>21</v>
      </c>
      <c r="B19" s="2" t="str">
        <f aca="false">LEFT(A19,LEN(A19)-2)</f>
        <v>TR23 0</v>
      </c>
      <c r="C19" s="0" t="s">
        <v>5</v>
      </c>
      <c r="H19" s="3" t="s">
        <v>4</v>
      </c>
    </row>
    <row r="20" customFormat="false" ht="15.75" hidden="false" customHeight="false" outlineLevel="0" collapsed="false">
      <c r="A20" s="2" t="s">
        <v>27</v>
      </c>
      <c r="B20" s="2" t="str">
        <f aca="false">LEFT(A20,LEN(A20)-2)</f>
        <v>TR23 0</v>
      </c>
      <c r="C20" s="0" t="s">
        <v>5</v>
      </c>
      <c r="H20" s="3" t="s">
        <v>28</v>
      </c>
    </row>
    <row r="21" customFormat="false" ht="15.75" hidden="false" customHeight="false" outlineLevel="0" collapsed="false">
      <c r="A21" s="2" t="s">
        <v>27</v>
      </c>
      <c r="B21" s="2" t="str">
        <f aca="false">LEFT(A21,LEN(A21)-2)</f>
        <v>TR23 0</v>
      </c>
      <c r="C21" s="0" t="s">
        <v>5</v>
      </c>
      <c r="H21" s="3" t="s">
        <v>27</v>
      </c>
    </row>
    <row r="22" customFormat="false" ht="15.75" hidden="false" customHeight="false" outlineLevel="0" collapsed="false">
      <c r="A22" s="2" t="s">
        <v>27</v>
      </c>
      <c r="B22" s="2" t="str">
        <f aca="false">LEFT(A22,LEN(A22)-2)</f>
        <v>TR23 0</v>
      </c>
      <c r="C22" s="0" t="s">
        <v>5</v>
      </c>
      <c r="H22" s="3" t="s">
        <v>29</v>
      </c>
    </row>
    <row r="23" customFormat="false" ht="15.75" hidden="false" customHeight="false" outlineLevel="0" collapsed="false">
      <c r="A23" s="2" t="s">
        <v>27</v>
      </c>
      <c r="B23" s="2" t="str">
        <f aca="false">LEFT(A23,LEN(A23)-2)</f>
        <v>TR23 0</v>
      </c>
      <c r="C23" s="0" t="s">
        <v>5</v>
      </c>
      <c r="H23" s="3" t="s">
        <v>30</v>
      </c>
    </row>
    <row r="24" customFormat="false" ht="15.75" hidden="false" customHeight="false" outlineLevel="0" collapsed="false">
      <c r="A24" s="2" t="s">
        <v>27</v>
      </c>
      <c r="B24" s="2" t="str">
        <f aca="false">LEFT(A24,LEN(A24)-2)</f>
        <v>TR23 0</v>
      </c>
      <c r="C24" s="0" t="s">
        <v>5</v>
      </c>
      <c r="H24" s="3" t="s">
        <v>31</v>
      </c>
    </row>
    <row r="25" customFormat="false" ht="15.75" hidden="false" customHeight="false" outlineLevel="0" collapsed="false">
      <c r="A25" s="2" t="s">
        <v>27</v>
      </c>
      <c r="B25" s="2" t="str">
        <f aca="false">LEFT(A25,LEN(A25)-2)</f>
        <v>TR23 0</v>
      </c>
      <c r="C25" s="0" t="s">
        <v>5</v>
      </c>
      <c r="H25" s="3" t="s">
        <v>32</v>
      </c>
    </row>
    <row r="26" customFormat="false" ht="15.75" hidden="false" customHeight="false" outlineLevel="0" collapsed="false">
      <c r="A26" s="2" t="s">
        <v>27</v>
      </c>
      <c r="B26" s="2" t="str">
        <f aca="false">LEFT(A26,LEN(A26)-2)</f>
        <v>TR23 0</v>
      </c>
      <c r="C26" s="0" t="s">
        <v>5</v>
      </c>
      <c r="H26" s="3" t="s">
        <v>33</v>
      </c>
    </row>
    <row r="27" customFormat="false" ht="15.75" hidden="false" customHeight="false" outlineLevel="0" collapsed="false">
      <c r="A27" s="2" t="s">
        <v>34</v>
      </c>
      <c r="B27" s="2" t="str">
        <f aca="false">LEFT(A27,LEN(A27)-2)</f>
        <v>TR24 0</v>
      </c>
      <c r="C27" s="0" t="s">
        <v>5</v>
      </c>
      <c r="H27" s="3" t="s">
        <v>35</v>
      </c>
    </row>
    <row r="28" customFormat="false" ht="15.75" hidden="false" customHeight="false" outlineLevel="0" collapsed="false">
      <c r="A28" s="2" t="s">
        <v>36</v>
      </c>
      <c r="B28" s="2" t="str">
        <f aca="false">LEFT(A28,LEN(A28)-2)</f>
        <v>TR24 0</v>
      </c>
      <c r="C28" s="0" t="s">
        <v>5</v>
      </c>
      <c r="H28" s="3" t="s">
        <v>37</v>
      </c>
    </row>
    <row r="29" customFormat="false" ht="15.75" hidden="false" customHeight="false" outlineLevel="0" collapsed="false">
      <c r="A29" s="2" t="s">
        <v>38</v>
      </c>
      <c r="B29" s="2" t="str">
        <f aca="false">LEFT(A29,LEN(A29)-2)</f>
        <v>TR24 0</v>
      </c>
      <c r="C29" s="0" t="s">
        <v>5</v>
      </c>
      <c r="H29" s="3" t="s">
        <v>39</v>
      </c>
    </row>
    <row r="30" customFormat="false" ht="15.75" hidden="false" customHeight="false" outlineLevel="0" collapsed="false">
      <c r="A30" s="2" t="s">
        <v>38</v>
      </c>
      <c r="B30" s="2" t="str">
        <f aca="false">LEFT(A30,LEN(A30)-2)</f>
        <v>TR24 0</v>
      </c>
      <c r="C30" s="0" t="s">
        <v>10</v>
      </c>
      <c r="H30" s="3" t="s">
        <v>40</v>
      </c>
    </row>
    <row r="31" customFormat="false" ht="15.75" hidden="false" customHeight="false" outlineLevel="0" collapsed="false">
      <c r="A31" s="2" t="s">
        <v>38</v>
      </c>
      <c r="B31" s="2" t="str">
        <f aca="false">LEFT(A31,LEN(A31)-2)</f>
        <v>TR24 0</v>
      </c>
      <c r="C31" s="0" t="s">
        <v>5</v>
      </c>
      <c r="H31" s="3" t="s">
        <v>34</v>
      </c>
    </row>
    <row r="32" customFormat="false" ht="15.75" hidden="false" customHeight="false" outlineLevel="0" collapsed="false">
      <c r="A32" s="2" t="s">
        <v>41</v>
      </c>
      <c r="B32" s="2" t="str">
        <f aca="false">LEFT(A32,LEN(A32)-2)</f>
        <v>TR24 0</v>
      </c>
      <c r="C32" s="0" t="s">
        <v>5</v>
      </c>
      <c r="H32" s="3" t="s">
        <v>42</v>
      </c>
    </row>
    <row r="33" customFormat="false" ht="15.75" hidden="false" customHeight="false" outlineLevel="0" collapsed="false">
      <c r="A33" s="2" t="s">
        <v>6</v>
      </c>
      <c r="B33" s="2" t="str">
        <f aca="false">LEFT(A33,LEN(A33)-2)</f>
        <v>TR24 0</v>
      </c>
      <c r="C33" s="0" t="s">
        <v>5</v>
      </c>
      <c r="H33" s="3" t="s">
        <v>43</v>
      </c>
    </row>
    <row r="34" customFormat="false" ht="15.75" hidden="false" customHeight="false" outlineLevel="0" collapsed="false">
      <c r="A34" s="2" t="s">
        <v>44</v>
      </c>
      <c r="B34" s="2" t="str">
        <f aca="false">LEFT(A34,LEN(A34)-2)</f>
        <v>TR24 0</v>
      </c>
      <c r="C34" s="0" t="s">
        <v>5</v>
      </c>
      <c r="H34" s="3" t="s">
        <v>45</v>
      </c>
    </row>
    <row r="35" customFormat="false" ht="15.75" hidden="false" customHeight="false" outlineLevel="0" collapsed="false">
      <c r="A35" s="2" t="s">
        <v>46</v>
      </c>
      <c r="B35" s="2" t="str">
        <f aca="false">LEFT(A35,LEN(A35)-2)</f>
        <v>TR24 0</v>
      </c>
      <c r="C35" s="0" t="s">
        <v>5</v>
      </c>
      <c r="H35" s="3" t="s">
        <v>47</v>
      </c>
    </row>
    <row r="36" customFormat="false" ht="15.75" hidden="false" customHeight="false" outlineLevel="0" collapsed="false">
      <c r="A36" s="2" t="s">
        <v>48</v>
      </c>
      <c r="B36" s="2" t="str">
        <f aca="false">LEFT(A36,LEN(A36)-2)</f>
        <v>TR21 0</v>
      </c>
      <c r="C36" s="0" t="s">
        <v>5</v>
      </c>
      <c r="H36" s="3" t="s">
        <v>49</v>
      </c>
    </row>
    <row r="37" customFormat="false" ht="15.75" hidden="false" customHeight="false" outlineLevel="0" collapsed="false">
      <c r="A37" s="2" t="s">
        <v>50</v>
      </c>
      <c r="B37" s="2" t="str">
        <f aca="false">LEFT(A37,LEN(A37)-2)</f>
        <v>TR21 0</v>
      </c>
      <c r="C37" s="0" t="s">
        <v>5</v>
      </c>
      <c r="H37" s="3" t="s">
        <v>51</v>
      </c>
    </row>
    <row r="38" customFormat="false" ht="15.75" hidden="false" customHeight="false" outlineLevel="0" collapsed="false">
      <c r="A38" s="2" t="s">
        <v>52</v>
      </c>
      <c r="B38" s="2" t="str">
        <f aca="false">LEFT(A38,LEN(A38)-2)</f>
        <v>TR21 0</v>
      </c>
      <c r="C38" s="0" t="s">
        <v>5</v>
      </c>
      <c r="H38" s="3" t="s">
        <v>53</v>
      </c>
    </row>
    <row r="39" customFormat="false" ht="15.75" hidden="false" customHeight="false" outlineLevel="0" collapsed="false">
      <c r="A39" s="2" t="s">
        <v>54</v>
      </c>
      <c r="B39" s="2" t="str">
        <f aca="false">LEFT(A39,LEN(A39)-2)</f>
        <v>TR21 0</v>
      </c>
      <c r="C39" s="0" t="s">
        <v>5</v>
      </c>
      <c r="H39" s="3" t="s">
        <v>55</v>
      </c>
    </row>
    <row r="40" customFormat="false" ht="15.75" hidden="false" customHeight="false" outlineLevel="0" collapsed="false">
      <c r="A40" s="2" t="s">
        <v>56</v>
      </c>
      <c r="B40" s="2" t="str">
        <f aca="false">LEFT(A40,LEN(A40)-2)</f>
        <v>TR21 0</v>
      </c>
      <c r="C40" s="0" t="s">
        <v>5</v>
      </c>
      <c r="H40" s="3" t="s">
        <v>57</v>
      </c>
    </row>
    <row r="41" customFormat="false" ht="15.75" hidden="false" customHeight="false" outlineLevel="0" collapsed="false">
      <c r="A41" s="2" t="s">
        <v>58</v>
      </c>
      <c r="B41" s="2" t="str">
        <f aca="false">LEFT(A41,LEN(A41)-2)</f>
        <v>TR21 0</v>
      </c>
      <c r="C41" s="0" t="s">
        <v>5</v>
      </c>
      <c r="H41" s="3" t="s">
        <v>59</v>
      </c>
    </row>
    <row r="42" customFormat="false" ht="15.75" hidden="false" customHeight="false" outlineLevel="0" collapsed="false">
      <c r="A42" s="2" t="s">
        <v>60</v>
      </c>
      <c r="B42" s="2" t="str">
        <f aca="false">LEFT(A42,LEN(A42)-2)</f>
        <v>TR21 0</v>
      </c>
      <c r="C42" s="0" t="s">
        <v>5</v>
      </c>
      <c r="H42" s="3" t="s">
        <v>61</v>
      </c>
    </row>
    <row r="43" customFormat="false" ht="15.75" hidden="false" customHeight="false" outlineLevel="0" collapsed="false">
      <c r="A43" s="2" t="s">
        <v>62</v>
      </c>
      <c r="B43" s="2" t="str">
        <f aca="false">LEFT(A43,LEN(A43)-2)</f>
        <v>TR21 0</v>
      </c>
      <c r="C43" s="0" t="s">
        <v>5</v>
      </c>
      <c r="H43" s="3" t="s">
        <v>63</v>
      </c>
    </row>
    <row r="44" customFormat="false" ht="15.75" hidden="false" customHeight="false" outlineLevel="0" collapsed="false">
      <c r="A44" s="2" t="s">
        <v>64</v>
      </c>
      <c r="B44" s="2" t="str">
        <f aca="false">LEFT(A44,LEN(A44)-2)</f>
        <v>TR21 0</v>
      </c>
      <c r="C44" s="0" t="s">
        <v>5</v>
      </c>
      <c r="H44" s="3" t="s">
        <v>65</v>
      </c>
    </row>
    <row r="45" customFormat="false" ht="15.75" hidden="false" customHeight="false" outlineLevel="0" collapsed="false">
      <c r="A45" s="2" t="s">
        <v>66</v>
      </c>
      <c r="B45" s="2" t="str">
        <f aca="false">LEFT(A45,LEN(A45)-2)</f>
        <v>TR21 0</v>
      </c>
      <c r="C45" s="0" t="s">
        <v>5</v>
      </c>
      <c r="H45" s="3" t="s">
        <v>67</v>
      </c>
    </row>
    <row r="46" customFormat="false" ht="15.75" hidden="false" customHeight="false" outlineLevel="0" collapsed="false">
      <c r="A46" s="2" t="s">
        <v>68</v>
      </c>
      <c r="B46" s="2" t="str">
        <f aca="false">LEFT(A46,LEN(A46)-2)</f>
        <v>TR21 0</v>
      </c>
      <c r="C46" s="0" t="s">
        <v>5</v>
      </c>
      <c r="H46" s="3" t="s">
        <v>69</v>
      </c>
    </row>
    <row r="47" customFormat="false" ht="15.75" hidden="false" customHeight="false" outlineLevel="0" collapsed="false">
      <c r="A47" s="2" t="s">
        <v>70</v>
      </c>
      <c r="B47" s="2" t="str">
        <f aca="false">LEFT(A47,LEN(A47)-2)</f>
        <v>TR21 0</v>
      </c>
      <c r="C47" s="0" t="s">
        <v>5</v>
      </c>
      <c r="H47" s="3" t="s">
        <v>71</v>
      </c>
    </row>
    <row r="48" customFormat="false" ht="15.75" hidden="false" customHeight="false" outlineLevel="0" collapsed="false">
      <c r="A48" s="2" t="s">
        <v>43</v>
      </c>
      <c r="B48" s="2" t="str">
        <f aca="false">LEFT(A48,LEN(A48)-2)</f>
        <v>TR21 0</v>
      </c>
      <c r="C48" s="0" t="s">
        <v>5</v>
      </c>
      <c r="H48" s="3" t="s">
        <v>72</v>
      </c>
    </row>
    <row r="49" customFormat="false" ht="15.75" hidden="false" customHeight="false" outlineLevel="0" collapsed="false">
      <c r="A49" s="2" t="s">
        <v>73</v>
      </c>
      <c r="B49" s="2" t="str">
        <f aca="false">LEFT(A49,LEN(A49)-2)</f>
        <v>TR21 0</v>
      </c>
      <c r="C49" s="0" t="s">
        <v>5</v>
      </c>
      <c r="H49" s="3" t="s">
        <v>74</v>
      </c>
    </row>
    <row r="50" customFormat="false" ht="15.75" hidden="false" customHeight="false" outlineLevel="0" collapsed="false">
      <c r="A50" s="2" t="s">
        <v>75</v>
      </c>
      <c r="B50" s="2" t="str">
        <f aca="false">LEFT(A50,LEN(A50)-2)</f>
        <v>TR21 0</v>
      </c>
      <c r="C50" s="0" t="s">
        <v>5</v>
      </c>
      <c r="H50" s="3" t="s">
        <v>76</v>
      </c>
    </row>
    <row r="51" customFormat="false" ht="15.75" hidden="false" customHeight="false" outlineLevel="0" collapsed="false">
      <c r="A51" s="2" t="s">
        <v>77</v>
      </c>
      <c r="B51" s="2" t="str">
        <f aca="false">LEFT(A51,LEN(A51)-2)</f>
        <v>TR25 0</v>
      </c>
      <c r="C51" s="0" t="s">
        <v>5</v>
      </c>
      <c r="H51" s="3" t="s">
        <v>78</v>
      </c>
    </row>
    <row r="52" customFormat="false" ht="15.75" hidden="false" customHeight="false" outlineLevel="0" collapsed="false">
      <c r="A52" s="2" t="s">
        <v>77</v>
      </c>
      <c r="B52" s="2" t="str">
        <f aca="false">LEFT(A52,LEN(A52)-2)</f>
        <v>TR25 0</v>
      </c>
      <c r="C52" s="0" t="s">
        <v>7</v>
      </c>
      <c r="H52" s="3" t="s">
        <v>4</v>
      </c>
    </row>
    <row r="53" customFormat="false" ht="15.75" hidden="false" customHeight="false" outlineLevel="0" collapsed="false">
      <c r="A53" s="2" t="s">
        <v>77</v>
      </c>
      <c r="B53" s="2" t="str">
        <f aca="false">LEFT(A53,LEN(A53)-2)</f>
        <v>TR25 0</v>
      </c>
      <c r="C53" s="0" t="s">
        <v>5</v>
      </c>
      <c r="H53" s="3" t="s">
        <v>79</v>
      </c>
    </row>
    <row r="54" customFormat="false" ht="15.75" hidden="false" customHeight="false" outlineLevel="0" collapsed="false">
      <c r="A54" s="2" t="s">
        <v>80</v>
      </c>
      <c r="B54" s="2" t="str">
        <f aca="false">LEFT(A54,LEN(A54)-2)</f>
        <v>TR25 0</v>
      </c>
      <c r="C54" s="0" t="s">
        <v>5</v>
      </c>
      <c r="H54" s="3" t="s">
        <v>21</v>
      </c>
    </row>
    <row r="55" customFormat="false" ht="15.75" hidden="false" customHeight="false" outlineLevel="0" collapsed="false">
      <c r="A55" s="2" t="s">
        <v>80</v>
      </c>
      <c r="B55" s="2" t="str">
        <f aca="false">LEFT(A55,LEN(A55)-2)</f>
        <v>TR25 0</v>
      </c>
      <c r="C55" s="0" t="s">
        <v>5</v>
      </c>
      <c r="H55" s="3" t="s">
        <v>81</v>
      </c>
    </row>
    <row r="56" customFormat="false" ht="15.75" hidden="false" customHeight="false" outlineLevel="0" collapsed="false">
      <c r="A56" s="2" t="s">
        <v>80</v>
      </c>
      <c r="B56" s="2" t="str">
        <f aca="false">LEFT(A56,LEN(A56)-2)</f>
        <v>TR25 0</v>
      </c>
      <c r="C56" s="0" t="s">
        <v>5</v>
      </c>
      <c r="H56" s="3" t="s">
        <v>52</v>
      </c>
    </row>
    <row r="57" customFormat="false" ht="15.75" hidden="false" customHeight="false" outlineLevel="0" collapsed="false">
      <c r="A57" s="2" t="s">
        <v>80</v>
      </c>
      <c r="B57" s="2" t="str">
        <f aca="false">LEFT(A57,LEN(A57)-2)</f>
        <v>TR25 0</v>
      </c>
      <c r="C57" s="0" t="s">
        <v>5</v>
      </c>
      <c r="H57" s="3" t="s">
        <v>82</v>
      </c>
    </row>
    <row r="58" customFormat="false" ht="15.75" hidden="false" customHeight="false" outlineLevel="0" collapsed="false">
      <c r="A58" s="2" t="s">
        <v>83</v>
      </c>
      <c r="B58" s="2" t="str">
        <f aca="false">LEFT(A58,LEN(A58)-2)</f>
        <v>TR21 0</v>
      </c>
      <c r="C58" s="0" t="s">
        <v>5</v>
      </c>
      <c r="H58" s="3" t="s">
        <v>84</v>
      </c>
    </row>
    <row r="59" customFormat="false" ht="15.75" hidden="false" customHeight="false" outlineLevel="0" collapsed="false">
      <c r="A59" s="2" t="s">
        <v>76</v>
      </c>
      <c r="B59" s="2" t="str">
        <f aca="false">LEFT(A59,LEN(A59)-2)</f>
        <v>TR19 7</v>
      </c>
      <c r="C59" s="0" t="s">
        <v>5</v>
      </c>
      <c r="H59" s="3" t="s">
        <v>85</v>
      </c>
    </row>
    <row r="60" customFormat="false" ht="15.75" hidden="false" customHeight="false" outlineLevel="0" collapsed="false">
      <c r="A60" s="2" t="s">
        <v>86</v>
      </c>
      <c r="B60" s="2" t="str">
        <f aca="false">LEFT(A60,LEN(A60)-2)</f>
        <v>TR19 7</v>
      </c>
      <c r="C60" s="0" t="s">
        <v>5</v>
      </c>
      <c r="H60" s="3" t="s">
        <v>87</v>
      </c>
    </row>
    <row r="61" customFormat="false" ht="15.75" hidden="false" customHeight="false" outlineLevel="0" collapsed="false">
      <c r="A61" s="2" t="s">
        <v>47</v>
      </c>
      <c r="B61" s="2" t="str">
        <f aca="false">LEFT(A61,LEN(A61)-2)</f>
        <v>TR19 6</v>
      </c>
      <c r="C61" s="0" t="s">
        <v>18</v>
      </c>
      <c r="H61" s="3" t="s">
        <v>88</v>
      </c>
    </row>
    <row r="62" customFormat="false" ht="15.75" hidden="false" customHeight="false" outlineLevel="0" collapsed="false">
      <c r="A62" s="2" t="s">
        <v>89</v>
      </c>
      <c r="B62" s="2" t="str">
        <f aca="false">LEFT(A62,LEN(A62)-2)</f>
        <v>TR19 7</v>
      </c>
      <c r="C62" s="0" t="s">
        <v>5</v>
      </c>
      <c r="H62" s="3" t="s">
        <v>90</v>
      </c>
    </row>
    <row r="63" customFormat="false" ht="15.75" hidden="false" customHeight="false" outlineLevel="0" collapsed="false">
      <c r="A63" s="2" t="s">
        <v>91</v>
      </c>
      <c r="B63" s="2" t="str">
        <f aca="false">LEFT(A63,LEN(A63)-2)</f>
        <v>TR19 7</v>
      </c>
      <c r="C63" s="0" t="s">
        <v>5</v>
      </c>
      <c r="H63" s="3" t="s">
        <v>92</v>
      </c>
    </row>
    <row r="64" customFormat="false" ht="15.75" hidden="false" customHeight="false" outlineLevel="0" collapsed="false">
      <c r="A64" s="2" t="s">
        <v>93</v>
      </c>
      <c r="B64" s="2" t="str">
        <f aca="false">LEFT(A64,LEN(A64)-2)</f>
        <v>TR19 7</v>
      </c>
      <c r="C64" s="0" t="s">
        <v>5</v>
      </c>
      <c r="H64" s="3" t="s">
        <v>62</v>
      </c>
    </row>
    <row r="65" customFormat="false" ht="15.75" hidden="false" customHeight="false" outlineLevel="0" collapsed="false">
      <c r="A65" s="2" t="s">
        <v>94</v>
      </c>
      <c r="B65" s="2" t="str">
        <f aca="false">LEFT(A65,LEN(A65)-2)</f>
        <v>TR20 8</v>
      </c>
      <c r="C65" s="0" t="s">
        <v>5</v>
      </c>
      <c r="H65" s="3" t="s">
        <v>95</v>
      </c>
    </row>
    <row r="66" customFormat="false" ht="15.75" hidden="false" customHeight="false" outlineLevel="0" collapsed="false">
      <c r="A66" s="2" t="s">
        <v>28</v>
      </c>
      <c r="B66" s="2" t="str">
        <f aca="false">LEFT(A66,LEN(A66)-2)</f>
        <v>TR19 6</v>
      </c>
      <c r="C66" s="0" t="s">
        <v>5</v>
      </c>
      <c r="H66" s="3" t="s">
        <v>96</v>
      </c>
    </row>
    <row r="67" customFormat="false" ht="15.75" hidden="false" customHeight="false" outlineLevel="0" collapsed="false">
      <c r="A67" s="2" t="s">
        <v>97</v>
      </c>
      <c r="B67" s="2" t="str">
        <f aca="false">LEFT(A67,LEN(A67)-2)</f>
        <v>TR20 8</v>
      </c>
      <c r="C67" s="0" t="s">
        <v>5</v>
      </c>
      <c r="H67" s="3" t="s">
        <v>98</v>
      </c>
    </row>
    <row r="68" customFormat="false" ht="15.75" hidden="false" customHeight="false" outlineLevel="0" collapsed="false">
      <c r="A68" s="2" t="s">
        <v>99</v>
      </c>
      <c r="B68" s="2" t="str">
        <f aca="false">LEFT(A68,LEN(A68)-2)</f>
        <v>TR20 8</v>
      </c>
      <c r="C68" s="0" t="s">
        <v>5</v>
      </c>
      <c r="H68" s="3" t="s">
        <v>100</v>
      </c>
    </row>
    <row r="69" customFormat="false" ht="15.75" hidden="false" customHeight="false" outlineLevel="0" collapsed="false">
      <c r="A69" s="2" t="s">
        <v>101</v>
      </c>
      <c r="B69" s="2" t="str">
        <f aca="false">LEFT(A69,LEN(A69)-2)</f>
        <v>TR20 8</v>
      </c>
      <c r="C69" s="0" t="s">
        <v>5</v>
      </c>
      <c r="H69" s="3" t="s">
        <v>102</v>
      </c>
    </row>
    <row r="70" customFormat="false" ht="15.75" hidden="false" customHeight="false" outlineLevel="0" collapsed="false">
      <c r="A70" s="2" t="s">
        <v>65</v>
      </c>
      <c r="B70" s="2" t="str">
        <f aca="false">LEFT(A70,LEN(A70)-2)</f>
        <v>TR20 8</v>
      </c>
      <c r="C70" s="0" t="s">
        <v>5</v>
      </c>
      <c r="H70" s="3" t="s">
        <v>103</v>
      </c>
    </row>
    <row r="71" customFormat="false" ht="15.75" hidden="false" customHeight="false" outlineLevel="0" collapsed="false">
      <c r="A71" s="2" t="s">
        <v>104</v>
      </c>
      <c r="B71" s="2" t="str">
        <f aca="false">LEFT(A71,LEN(A71)-2)</f>
        <v>TR20 8</v>
      </c>
      <c r="C71" s="0" t="s">
        <v>5</v>
      </c>
      <c r="H71" s="3" t="s">
        <v>105</v>
      </c>
    </row>
    <row r="72" customFormat="false" ht="15.75" hidden="false" customHeight="false" outlineLevel="0" collapsed="false">
      <c r="A72" s="2" t="s">
        <v>106</v>
      </c>
      <c r="B72" s="2" t="str">
        <f aca="false">LEFT(A72,LEN(A72)-2)</f>
        <v>TR18 5</v>
      </c>
      <c r="C72" s="0" t="s">
        <v>5</v>
      </c>
      <c r="H72" s="3" t="s">
        <v>107</v>
      </c>
    </row>
    <row r="73" customFormat="false" ht="15.75" hidden="false" customHeight="false" outlineLevel="0" collapsed="false">
      <c r="A73" s="2" t="s">
        <v>108</v>
      </c>
      <c r="B73" s="2" t="str">
        <f aca="false">LEFT(A73,LEN(A73)-2)</f>
        <v>TR18 4</v>
      </c>
      <c r="C73" s="0" t="s">
        <v>5</v>
      </c>
      <c r="H73" s="3" t="s">
        <v>109</v>
      </c>
    </row>
    <row r="74" customFormat="false" ht="15.75" hidden="false" customHeight="false" outlineLevel="0" collapsed="false">
      <c r="A74" s="2" t="s">
        <v>110</v>
      </c>
      <c r="B74" s="2" t="str">
        <f aca="false">LEFT(A74,LEN(A74)-2)</f>
        <v>TR18 4</v>
      </c>
      <c r="C74" s="0" t="s">
        <v>5</v>
      </c>
      <c r="H74" s="3" t="s">
        <v>38</v>
      </c>
    </row>
    <row r="75" customFormat="false" ht="15.75" hidden="false" customHeight="false" outlineLevel="0" collapsed="false">
      <c r="A75" s="2" t="s">
        <v>111</v>
      </c>
      <c r="B75" s="2" t="str">
        <f aca="false">LEFT(A75,LEN(A75)-2)</f>
        <v>TR18 3</v>
      </c>
      <c r="C75" s="0" t="s">
        <v>5</v>
      </c>
      <c r="H75" s="3" t="s">
        <v>64</v>
      </c>
    </row>
    <row r="76" customFormat="false" ht="15.75" hidden="false" customHeight="false" outlineLevel="0" collapsed="false">
      <c r="A76" s="2" t="s">
        <v>112</v>
      </c>
      <c r="B76" s="2" t="str">
        <f aca="false">LEFT(A76,LEN(A76)-2)</f>
        <v>TR18 3</v>
      </c>
      <c r="C76" s="0" t="s">
        <v>5</v>
      </c>
      <c r="H76" s="3" t="s">
        <v>4</v>
      </c>
    </row>
    <row r="77" customFormat="false" ht="15.75" hidden="false" customHeight="false" outlineLevel="0" collapsed="false">
      <c r="A77" s="2" t="s">
        <v>113</v>
      </c>
      <c r="B77" s="2" t="str">
        <f aca="false">LEFT(A77,LEN(A77)-2)</f>
        <v>TR20 8</v>
      </c>
      <c r="C77" s="0" t="s">
        <v>5</v>
      </c>
      <c r="H77" s="3" t="s">
        <v>114</v>
      </c>
    </row>
    <row r="78" customFormat="false" ht="15.75" hidden="false" customHeight="false" outlineLevel="0" collapsed="false">
      <c r="A78" s="2" t="s">
        <v>115</v>
      </c>
      <c r="B78" s="2" t="str">
        <f aca="false">LEFT(A78,LEN(A78)-2)</f>
        <v>TR18 2</v>
      </c>
      <c r="C78" s="0" t="s">
        <v>5</v>
      </c>
      <c r="H78" s="3" t="s">
        <v>4</v>
      </c>
    </row>
    <row r="79" customFormat="false" ht="15.75" hidden="false" customHeight="false" outlineLevel="0" collapsed="false">
      <c r="A79" s="2" t="s">
        <v>116</v>
      </c>
      <c r="B79" s="2" t="str">
        <f aca="false">LEFT(A79,LEN(A79)-2)</f>
        <v>TR18 2</v>
      </c>
      <c r="C79" s="0" t="s">
        <v>5</v>
      </c>
      <c r="H79" s="3" t="s">
        <v>117</v>
      </c>
    </row>
    <row r="80" customFormat="false" ht="15.75" hidden="false" customHeight="false" outlineLevel="0" collapsed="false">
      <c r="A80" s="2" t="s">
        <v>102</v>
      </c>
      <c r="B80" s="2" t="str">
        <f aca="false">LEFT(A80,LEN(A80)-2)</f>
        <v>TR20 8</v>
      </c>
      <c r="C80" s="0" t="s">
        <v>5</v>
      </c>
      <c r="H80" s="3" t="s">
        <v>118</v>
      </c>
    </row>
    <row r="81" customFormat="false" ht="15.75" hidden="false" customHeight="false" outlineLevel="0" collapsed="false">
      <c r="A81" s="2" t="s">
        <v>119</v>
      </c>
      <c r="B81" s="2" t="str">
        <f aca="false">LEFT(A81,LEN(A81)-2)</f>
        <v>TR18 2</v>
      </c>
      <c r="C81" s="0" t="s">
        <v>5</v>
      </c>
      <c r="H81" s="3" t="s">
        <v>120</v>
      </c>
    </row>
    <row r="82" customFormat="false" ht="15.75" hidden="false" customHeight="false" outlineLevel="0" collapsed="false">
      <c r="A82" s="2" t="s">
        <v>90</v>
      </c>
      <c r="B82" s="2" t="str">
        <f aca="false">LEFT(A82,LEN(A82)-2)</f>
        <v>TR18 2</v>
      </c>
      <c r="C82" s="0" t="s">
        <v>5</v>
      </c>
      <c r="H82" s="3" t="s">
        <v>106</v>
      </c>
    </row>
    <row r="83" customFormat="false" ht="15.75" hidden="false" customHeight="false" outlineLevel="0" collapsed="false">
      <c r="A83" s="2" t="s">
        <v>121</v>
      </c>
      <c r="B83" s="2" t="str">
        <f aca="false">LEFT(A83,LEN(A83)-2)</f>
        <v>TR18 2</v>
      </c>
      <c r="C83" s="0" t="s">
        <v>5</v>
      </c>
      <c r="H83" s="3" t="s">
        <v>21</v>
      </c>
    </row>
    <row r="84" customFormat="false" ht="15.75" hidden="false" customHeight="false" outlineLevel="0" collapsed="false">
      <c r="A84" s="2" t="s">
        <v>122</v>
      </c>
      <c r="B84" s="2" t="str">
        <f aca="false">LEFT(A84,LEN(A84)-2)</f>
        <v>TR18 3</v>
      </c>
      <c r="C84" s="0" t="s">
        <v>5</v>
      </c>
      <c r="H84" s="3" t="s">
        <v>123</v>
      </c>
    </row>
    <row r="85" customFormat="false" ht="15.75" hidden="false" customHeight="false" outlineLevel="0" collapsed="false">
      <c r="A85" s="2" t="s">
        <v>124</v>
      </c>
      <c r="B85" s="2" t="str">
        <f aca="false">LEFT(A85,LEN(A85)-2)</f>
        <v>TR18 3</v>
      </c>
      <c r="C85" s="0" t="s">
        <v>5</v>
      </c>
      <c r="H85" s="3" t="s">
        <v>125</v>
      </c>
    </row>
    <row r="86" customFormat="false" ht="15.75" hidden="false" customHeight="false" outlineLevel="0" collapsed="false">
      <c r="A86" s="2" t="s">
        <v>126</v>
      </c>
      <c r="B86" s="2" t="str">
        <f aca="false">LEFT(A86,LEN(A86)-2)</f>
        <v>TR20 8</v>
      </c>
      <c r="C86" s="0" t="s">
        <v>5</v>
      </c>
      <c r="H86" s="3" t="s">
        <v>127</v>
      </c>
    </row>
    <row r="87" customFormat="false" ht="15.75" hidden="false" customHeight="false" outlineLevel="0" collapsed="false">
      <c r="A87" s="2" t="s">
        <v>128</v>
      </c>
      <c r="B87" s="2" t="str">
        <f aca="false">LEFT(A87,LEN(A87)-2)</f>
        <v>TR17 0</v>
      </c>
      <c r="C87" s="0" t="s">
        <v>5</v>
      </c>
      <c r="H87" s="3" t="s">
        <v>129</v>
      </c>
    </row>
    <row r="88" customFormat="false" ht="15.75" hidden="false" customHeight="false" outlineLevel="0" collapsed="false">
      <c r="A88" s="2" t="s">
        <v>130</v>
      </c>
      <c r="B88" s="2" t="str">
        <f aca="false">LEFT(A88,LEN(A88)-2)</f>
        <v>TR17 0</v>
      </c>
      <c r="C88" s="0" t="s">
        <v>5</v>
      </c>
      <c r="H88" s="3" t="s">
        <v>27</v>
      </c>
    </row>
    <row r="89" customFormat="false" ht="15.75" hidden="false" customHeight="false" outlineLevel="0" collapsed="false">
      <c r="A89" s="2" t="s">
        <v>79</v>
      </c>
      <c r="B89" s="2" t="str">
        <f aca="false">LEFT(A89,LEN(A89)-2)</f>
        <v>TR17 0</v>
      </c>
      <c r="C89" s="0" t="s">
        <v>5</v>
      </c>
      <c r="H89" s="3" t="s">
        <v>131</v>
      </c>
    </row>
    <row r="90" customFormat="false" ht="15.75" hidden="false" customHeight="false" outlineLevel="0" collapsed="false">
      <c r="A90" s="2" t="s">
        <v>79</v>
      </c>
      <c r="B90" s="2" t="str">
        <f aca="false">LEFT(A90,LEN(A90)-2)</f>
        <v>TR17 0</v>
      </c>
      <c r="C90" s="0" t="s">
        <v>5</v>
      </c>
      <c r="H90" s="3" t="s">
        <v>132</v>
      </c>
    </row>
    <row r="91" customFormat="false" ht="15.75" hidden="false" customHeight="false" outlineLevel="0" collapsed="false">
      <c r="A91" s="2" t="s">
        <v>131</v>
      </c>
      <c r="B91" s="2" t="str">
        <f aca="false">LEFT(A91,LEN(A91)-2)</f>
        <v>TR17 0</v>
      </c>
      <c r="C91" s="0" t="s">
        <v>5</v>
      </c>
      <c r="H91" s="3" t="s">
        <v>133</v>
      </c>
    </row>
    <row r="92" customFormat="false" ht="15.75" hidden="false" customHeight="false" outlineLevel="0" collapsed="false">
      <c r="A92" s="2" t="s">
        <v>134</v>
      </c>
      <c r="B92" s="2" t="str">
        <f aca="false">LEFT(A92,LEN(A92)-2)</f>
        <v>TR17 0</v>
      </c>
      <c r="C92" s="0" t="s">
        <v>5</v>
      </c>
      <c r="H92" s="3" t="s">
        <v>135</v>
      </c>
    </row>
    <row r="93" customFormat="false" ht="15.75" hidden="false" customHeight="false" outlineLevel="0" collapsed="false">
      <c r="A93" s="2" t="s">
        <v>136</v>
      </c>
      <c r="B93" s="2" t="str">
        <f aca="false">LEFT(A93,LEN(A93)-2)</f>
        <v>TR17 0</v>
      </c>
      <c r="C93" s="0" t="s">
        <v>5</v>
      </c>
      <c r="H93" s="3" t="s">
        <v>137</v>
      </c>
    </row>
    <row r="94" customFormat="false" ht="15.75" hidden="false" customHeight="false" outlineLevel="0" collapsed="false">
      <c r="A94" s="2" t="s">
        <v>49</v>
      </c>
      <c r="B94" s="2" t="str">
        <f aca="false">LEFT(A94,LEN(A94)-2)</f>
        <v>TR17 0</v>
      </c>
      <c r="C94" s="0" t="s">
        <v>5</v>
      </c>
      <c r="H94" s="3" t="s">
        <v>128</v>
      </c>
    </row>
    <row r="95" customFormat="false" ht="15.75" hidden="false" customHeight="false" outlineLevel="0" collapsed="false">
      <c r="A95" s="2" t="s">
        <v>138</v>
      </c>
      <c r="B95" s="2" t="str">
        <f aca="false">LEFT(A95,LEN(A95)-2)</f>
        <v>TR17 0</v>
      </c>
      <c r="C95" s="0" t="s">
        <v>5</v>
      </c>
      <c r="H95" s="3" t="s">
        <v>139</v>
      </c>
    </row>
    <row r="96" customFormat="false" ht="15.75" hidden="false" customHeight="false" outlineLevel="0" collapsed="false">
      <c r="A96" s="2" t="s">
        <v>140</v>
      </c>
      <c r="B96" s="2" t="str">
        <f aca="false">LEFT(A96,LEN(A96)-2)</f>
        <v>TR17 0</v>
      </c>
      <c r="C96" s="0" t="s">
        <v>5</v>
      </c>
      <c r="H96" s="3" t="s">
        <v>141</v>
      </c>
    </row>
    <row r="97" customFormat="false" ht="15.75" hidden="false" customHeight="false" outlineLevel="0" collapsed="false">
      <c r="A97" s="2" t="s">
        <v>35</v>
      </c>
      <c r="B97" s="2" t="str">
        <f aca="false">LEFT(A97,LEN(A97)-2)</f>
        <v>TR17 0</v>
      </c>
      <c r="C97" s="0" t="s">
        <v>5</v>
      </c>
      <c r="H97" s="3" t="s">
        <v>142</v>
      </c>
    </row>
    <row r="98" customFormat="false" ht="15.75" hidden="false" customHeight="false" outlineLevel="0" collapsed="false">
      <c r="A98" s="2" t="s">
        <v>143</v>
      </c>
      <c r="B98" s="2" t="str">
        <f aca="false">LEFT(A98,LEN(A98)-2)</f>
        <v>TR26 3</v>
      </c>
      <c r="C98" s="0" t="s">
        <v>10</v>
      </c>
      <c r="H98" s="3" t="s">
        <v>69</v>
      </c>
    </row>
    <row r="99" customFormat="false" ht="15.75" hidden="false" customHeight="false" outlineLevel="0" collapsed="false">
      <c r="A99" s="2" t="s">
        <v>61</v>
      </c>
      <c r="B99" s="2" t="str">
        <f aca="false">LEFT(A99,LEN(A99)-2)</f>
        <v>TR26 2</v>
      </c>
      <c r="C99" s="0" t="s">
        <v>5</v>
      </c>
      <c r="H99" s="3" t="s">
        <v>144</v>
      </c>
    </row>
    <row r="100" customFormat="false" ht="15.75" hidden="false" customHeight="false" outlineLevel="0" collapsed="false">
      <c r="A100" s="2" t="s">
        <v>145</v>
      </c>
      <c r="B100" s="2" t="str">
        <f aca="false">LEFT(A100,LEN(A100)-2)</f>
        <v>TR26 3</v>
      </c>
      <c r="C100" s="0" t="s">
        <v>7</v>
      </c>
      <c r="H100" s="3" t="s">
        <v>146</v>
      </c>
    </row>
    <row r="101" customFormat="false" ht="15.75" hidden="false" customHeight="false" outlineLevel="0" collapsed="false">
      <c r="A101" s="2" t="s">
        <v>137</v>
      </c>
      <c r="B101" s="2" t="str">
        <f aca="false">LEFT(A101,LEN(A101)-2)</f>
        <v>TR26 1</v>
      </c>
      <c r="C101" s="0" t="s">
        <v>5</v>
      </c>
      <c r="H101" s="3" t="s">
        <v>48</v>
      </c>
    </row>
    <row r="102" customFormat="false" ht="15.75" hidden="false" customHeight="false" outlineLevel="0" collapsed="false">
      <c r="A102" s="2" t="s">
        <v>147</v>
      </c>
      <c r="B102" s="2" t="str">
        <f aca="false">LEFT(A102,LEN(A102)-2)</f>
        <v>TR26 1</v>
      </c>
      <c r="C102" s="0" t="s">
        <v>10</v>
      </c>
      <c r="H102" s="3" t="s">
        <v>147</v>
      </c>
    </row>
    <row r="103" customFormat="false" ht="15.75" hidden="false" customHeight="false" outlineLevel="0" collapsed="false">
      <c r="A103" s="2" t="s">
        <v>148</v>
      </c>
      <c r="B103" s="2" t="str">
        <f aca="false">LEFT(A103,LEN(A103)-2)</f>
        <v>TR26 1</v>
      </c>
      <c r="C103" s="0" t="s">
        <v>5</v>
      </c>
      <c r="H103" s="3" t="s">
        <v>149</v>
      </c>
    </row>
    <row r="104" customFormat="false" ht="15.75" hidden="false" customHeight="false" outlineLevel="0" collapsed="false">
      <c r="A104" s="2" t="s">
        <v>42</v>
      </c>
      <c r="B104" s="2" t="str">
        <f aca="false">LEFT(A104,LEN(A104)-2)</f>
        <v>TR26 1</v>
      </c>
      <c r="C104" s="0" t="s">
        <v>5</v>
      </c>
      <c r="H104" s="3" t="s">
        <v>150</v>
      </c>
    </row>
    <row r="105" customFormat="false" ht="15.75" hidden="false" customHeight="false" outlineLevel="0" collapsed="false">
      <c r="A105" s="2" t="s">
        <v>13</v>
      </c>
      <c r="B105" s="2" t="str">
        <f aca="false">LEFT(A105,LEN(A105)-2)</f>
        <v>TR26 1</v>
      </c>
      <c r="C105" s="0" t="s">
        <v>5</v>
      </c>
      <c r="H105" s="3" t="s">
        <v>151</v>
      </c>
    </row>
    <row r="106" customFormat="false" ht="15.75" hidden="false" customHeight="false" outlineLevel="0" collapsed="false">
      <c r="A106" s="2" t="s">
        <v>133</v>
      </c>
      <c r="B106" s="2" t="str">
        <f aca="false">LEFT(A106,LEN(A106)-2)</f>
        <v>TR26 1</v>
      </c>
      <c r="C106" s="0" t="s">
        <v>5</v>
      </c>
      <c r="H106" s="3" t="s">
        <v>134</v>
      </c>
    </row>
    <row r="107" customFormat="false" ht="15.75" hidden="false" customHeight="false" outlineLevel="0" collapsed="false">
      <c r="A107" s="2" t="s">
        <v>82</v>
      </c>
      <c r="B107" s="2" t="str">
        <f aca="false">LEFT(A107,LEN(A107)-2)</f>
        <v>TR26 1</v>
      </c>
      <c r="C107" s="0" t="s">
        <v>5</v>
      </c>
      <c r="H107" s="3" t="s">
        <v>152</v>
      </c>
    </row>
    <row r="108" customFormat="false" ht="15.75" hidden="false" customHeight="false" outlineLevel="0" collapsed="false">
      <c r="A108" s="2" t="s">
        <v>153</v>
      </c>
      <c r="B108" s="2" t="str">
        <f aca="false">LEFT(A108,LEN(A108)-2)</f>
        <v>TR26 1</v>
      </c>
      <c r="C108" s="0" t="s">
        <v>5</v>
      </c>
      <c r="H108" s="3" t="s">
        <v>154</v>
      </c>
    </row>
    <row r="109" customFormat="false" ht="15.75" hidden="false" customHeight="false" outlineLevel="0" collapsed="false">
      <c r="A109" s="2" t="s">
        <v>153</v>
      </c>
      <c r="B109" s="2" t="str">
        <f aca="false">LEFT(A109,LEN(A109)-2)</f>
        <v>TR26 1</v>
      </c>
      <c r="C109" s="0" t="s">
        <v>5</v>
      </c>
      <c r="H109" s="3" t="s">
        <v>155</v>
      </c>
    </row>
    <row r="110" customFormat="false" ht="15.75" hidden="false" customHeight="false" outlineLevel="0" collapsed="false">
      <c r="A110" s="2" t="s">
        <v>156</v>
      </c>
      <c r="B110" s="2" t="str">
        <f aca="false">LEFT(A110,LEN(A110)-2)</f>
        <v>TR26 2</v>
      </c>
      <c r="C110" s="0" t="s">
        <v>18</v>
      </c>
      <c r="H110" s="3" t="s">
        <v>157</v>
      </c>
    </row>
    <row r="111" customFormat="false" ht="15.75" hidden="false" customHeight="false" outlineLevel="0" collapsed="false">
      <c r="A111" s="2" t="s">
        <v>37</v>
      </c>
      <c r="B111" s="2" t="str">
        <f aca="false">LEFT(A111,LEN(A111)-2)</f>
        <v>TR26 2</v>
      </c>
      <c r="C111" s="0" t="s">
        <v>10</v>
      </c>
      <c r="H111" s="3" t="s">
        <v>80</v>
      </c>
    </row>
    <row r="112" customFormat="false" ht="15.75" hidden="false" customHeight="false" outlineLevel="0" collapsed="false">
      <c r="A112" s="2" t="s">
        <v>158</v>
      </c>
      <c r="B112" s="2" t="str">
        <f aca="false">LEFT(A112,LEN(A112)-2)</f>
        <v>TR26 2</v>
      </c>
      <c r="C112" s="0" t="s">
        <v>10</v>
      </c>
      <c r="H112" s="3" t="s">
        <v>77</v>
      </c>
    </row>
    <row r="113" customFormat="false" ht="15.75" hidden="false" customHeight="false" outlineLevel="0" collapsed="false">
      <c r="A113" s="2" t="s">
        <v>159</v>
      </c>
      <c r="B113" s="2" t="str">
        <f aca="false">LEFT(A113,LEN(A113)-2)</f>
        <v>TR26 2</v>
      </c>
      <c r="C113" s="0" t="s">
        <v>10</v>
      </c>
      <c r="H113" s="3" t="s">
        <v>160</v>
      </c>
    </row>
    <row r="114" customFormat="false" ht="15.75" hidden="false" customHeight="false" outlineLevel="0" collapsed="false">
      <c r="A114" s="2" t="s">
        <v>161</v>
      </c>
      <c r="B114" s="2" t="str">
        <f aca="false">LEFT(A114,LEN(A114)-2)</f>
        <v>TR26 2</v>
      </c>
      <c r="C114" s="0" t="s">
        <v>10</v>
      </c>
      <c r="H114" s="3" t="s">
        <v>80</v>
      </c>
    </row>
    <row r="115" customFormat="false" ht="15.75" hidden="false" customHeight="false" outlineLevel="0" collapsed="false">
      <c r="A115" s="2" t="s">
        <v>146</v>
      </c>
      <c r="B115" s="2" t="str">
        <f aca="false">LEFT(A115,LEN(A115)-2)</f>
        <v>TR13 9</v>
      </c>
      <c r="C115" s="0" t="s">
        <v>7</v>
      </c>
      <c r="H115" s="3" t="s">
        <v>122</v>
      </c>
    </row>
    <row r="116" customFormat="false" ht="15.75" hidden="false" customHeight="false" outlineLevel="0" collapsed="false">
      <c r="A116" s="2" t="s">
        <v>162</v>
      </c>
      <c r="B116" s="2" t="str">
        <f aca="false">LEFT(A116,LEN(A116)-2)</f>
        <v>TR13 9</v>
      </c>
      <c r="C116" s="0" t="s">
        <v>7</v>
      </c>
      <c r="H116" s="3" t="s">
        <v>163</v>
      </c>
    </row>
    <row r="117" customFormat="false" ht="15.75" hidden="false" customHeight="false" outlineLevel="0" collapsed="false">
      <c r="A117" s="2" t="s">
        <v>127</v>
      </c>
      <c r="B117" s="2" t="str">
        <f aca="false">LEFT(A117,LEN(A117)-2)</f>
        <v>TR13 9</v>
      </c>
      <c r="C117" s="0" t="s">
        <v>7</v>
      </c>
      <c r="H117" s="3" t="s">
        <v>101</v>
      </c>
    </row>
    <row r="118" customFormat="false" ht="15.75" hidden="false" customHeight="false" outlineLevel="0" collapsed="false">
      <c r="A118" s="2" t="s">
        <v>164</v>
      </c>
      <c r="B118" s="2" t="str">
        <f aca="false">LEFT(A118,LEN(A118)-2)</f>
        <v>TR12 7</v>
      </c>
      <c r="C118" s="0" t="s">
        <v>7</v>
      </c>
      <c r="H118" s="3" t="s">
        <v>4</v>
      </c>
    </row>
    <row r="119" customFormat="false" ht="15.75" hidden="false" customHeight="false" outlineLevel="0" collapsed="false">
      <c r="A119" s="2" t="s">
        <v>105</v>
      </c>
      <c r="B119" s="2" t="str">
        <f aca="false">LEFT(A119,LEN(A119)-2)</f>
        <v>TR20 9</v>
      </c>
      <c r="C119" s="0" t="s">
        <v>7</v>
      </c>
      <c r="H119" s="3" t="s">
        <v>165</v>
      </c>
    </row>
    <row r="120" customFormat="false" ht="15.75" hidden="false" customHeight="false" outlineLevel="0" collapsed="false">
      <c r="A120" s="2" t="s">
        <v>15</v>
      </c>
      <c r="B120" s="2" t="str">
        <f aca="false">LEFT(A120,LEN(A120)-2)</f>
        <v>TR27 6</v>
      </c>
      <c r="C120" s="0" t="s">
        <v>5</v>
      </c>
      <c r="H120" s="3" t="s">
        <v>56</v>
      </c>
    </row>
    <row r="121" customFormat="false" ht="15.75" hidden="false" customHeight="false" outlineLevel="0" collapsed="false">
      <c r="A121" s="2" t="s">
        <v>166</v>
      </c>
      <c r="B121" s="2" t="str">
        <f aca="false">LEFT(A121,LEN(A121)-2)</f>
        <v>TR27 6</v>
      </c>
      <c r="C121" s="0" t="s">
        <v>10</v>
      </c>
      <c r="H121" s="3" t="s">
        <v>167</v>
      </c>
    </row>
    <row r="122" customFormat="false" ht="15.75" hidden="false" customHeight="false" outlineLevel="0" collapsed="false">
      <c r="A122" s="2" t="s">
        <v>168</v>
      </c>
      <c r="B122" s="2" t="str">
        <f aca="false">LEFT(A122,LEN(A122)-2)</f>
        <v>TR27 4</v>
      </c>
      <c r="C122" s="0" t="s">
        <v>10</v>
      </c>
      <c r="H122" s="3" t="s">
        <v>169</v>
      </c>
    </row>
    <row r="123" customFormat="false" ht="15.75" hidden="false" customHeight="false" outlineLevel="0" collapsed="false">
      <c r="A123" s="2" t="s">
        <v>100</v>
      </c>
      <c r="B123" s="2" t="str">
        <f aca="false">LEFT(A123,LEN(A123)-2)</f>
        <v>TR27 4</v>
      </c>
      <c r="C123" s="0" t="s">
        <v>10</v>
      </c>
      <c r="H123" s="3" t="s">
        <v>113</v>
      </c>
    </row>
    <row r="124" customFormat="false" ht="15.75" hidden="false" customHeight="false" outlineLevel="0" collapsed="false">
      <c r="A124" s="2" t="s">
        <v>39</v>
      </c>
      <c r="B124" s="2" t="str">
        <f aca="false">LEFT(A124,LEN(A124)-2)</f>
        <v>TR20 9</v>
      </c>
      <c r="C124" s="0" t="s">
        <v>7</v>
      </c>
      <c r="H124" s="3" t="s">
        <v>170</v>
      </c>
    </row>
    <row r="125" customFormat="false" ht="15.75" hidden="false" customHeight="false" outlineLevel="0" collapsed="false">
      <c r="A125" s="2" t="s">
        <v>24</v>
      </c>
      <c r="B125" s="2" t="str">
        <f aca="false">LEFT(A125,LEN(A125)-2)</f>
        <v>TR27 6</v>
      </c>
      <c r="C125" s="0" t="s">
        <v>7</v>
      </c>
      <c r="H125" s="3" t="s">
        <v>171</v>
      </c>
    </row>
    <row r="126" customFormat="false" ht="15.75" hidden="false" customHeight="false" outlineLevel="0" collapsed="false">
      <c r="A126" s="2" t="s">
        <v>118</v>
      </c>
      <c r="B126" s="2" t="str">
        <f aca="false">LEFT(A126,LEN(A126)-2)</f>
        <v>TR26 3</v>
      </c>
      <c r="C126" s="0" t="s">
        <v>10</v>
      </c>
      <c r="H126" s="3" t="s">
        <v>172</v>
      </c>
    </row>
    <row r="127" customFormat="false" ht="15.75" hidden="false" customHeight="false" outlineLevel="0" collapsed="false">
      <c r="A127" s="2" t="s">
        <v>173</v>
      </c>
      <c r="B127" s="2" t="str">
        <f aca="false">LEFT(A127,LEN(A127)-2)</f>
        <v>TR27 4</v>
      </c>
      <c r="C127" s="0" t="s">
        <v>10</v>
      </c>
      <c r="H127" s="3" t="s">
        <v>174</v>
      </c>
    </row>
    <row r="128" customFormat="false" ht="15.75" hidden="false" customHeight="false" outlineLevel="0" collapsed="false">
      <c r="A128" s="2" t="s">
        <v>175</v>
      </c>
      <c r="B128" s="2" t="str">
        <f aca="false">LEFT(A128,LEN(A128)-2)</f>
        <v>TR27 4</v>
      </c>
      <c r="C128" s="0" t="s">
        <v>10</v>
      </c>
      <c r="H128" s="3" t="s">
        <v>176</v>
      </c>
    </row>
    <row r="129" customFormat="false" ht="15.75" hidden="false" customHeight="false" outlineLevel="0" collapsed="false">
      <c r="A129" s="2" t="s">
        <v>96</v>
      </c>
      <c r="B129" s="2" t="str">
        <f aca="false">LEFT(A129,LEN(A129)-2)</f>
        <v>TR27 5</v>
      </c>
      <c r="C129" s="0" t="s">
        <v>10</v>
      </c>
      <c r="H129" s="3" t="s">
        <v>177</v>
      </c>
    </row>
    <row r="130" customFormat="false" ht="15.75" hidden="false" customHeight="false" outlineLevel="0" collapsed="false">
      <c r="A130" s="2" t="s">
        <v>178</v>
      </c>
      <c r="B130" s="2" t="str">
        <f aca="false">LEFT(A130,LEN(A130)-2)</f>
        <v>TR27 4</v>
      </c>
      <c r="C130" s="0" t="s">
        <v>10</v>
      </c>
      <c r="H130" s="3" t="s">
        <v>136</v>
      </c>
    </row>
    <row r="131" customFormat="false" ht="15.75" hidden="false" customHeight="false" outlineLevel="0" collapsed="false">
      <c r="A131" s="2" t="s">
        <v>179</v>
      </c>
      <c r="B131" s="2" t="str">
        <f aca="false">LEFT(A131,LEN(A131)-2)</f>
        <v>TR27 4</v>
      </c>
      <c r="C131" s="0" t="s">
        <v>10</v>
      </c>
      <c r="H131" s="3" t="s">
        <v>180</v>
      </c>
    </row>
    <row r="132" customFormat="false" ht="15.75" hidden="false" customHeight="false" outlineLevel="0" collapsed="false">
      <c r="A132" s="2" t="s">
        <v>181</v>
      </c>
      <c r="B132" s="2" t="str">
        <f aca="false">LEFT(A132,LEN(A132)-2)</f>
        <v>TR27 5</v>
      </c>
      <c r="C132" s="0" t="s">
        <v>10</v>
      </c>
      <c r="H132" s="3" t="s">
        <v>182</v>
      </c>
    </row>
    <row r="133" customFormat="false" ht="15.75" hidden="false" customHeight="false" outlineLevel="0" collapsed="false">
      <c r="A133" s="2" t="s">
        <v>183</v>
      </c>
      <c r="B133" s="2" t="str">
        <f aca="false">LEFT(A133,LEN(A133)-2)</f>
        <v>TR27 4</v>
      </c>
      <c r="C133" s="0" t="s">
        <v>10</v>
      </c>
      <c r="H133" s="3" t="s">
        <v>159</v>
      </c>
    </row>
    <row r="134" customFormat="false" ht="15.75" hidden="false" customHeight="false" outlineLevel="0" collapsed="false">
      <c r="A134" s="2" t="s">
        <v>184</v>
      </c>
      <c r="B134" s="2" t="str">
        <f aca="false">LEFT(A134,LEN(A134)-2)</f>
        <v>TR27 6</v>
      </c>
      <c r="C134" s="0" t="s">
        <v>7</v>
      </c>
      <c r="H134" s="3" t="s">
        <v>185</v>
      </c>
    </row>
    <row r="135" customFormat="false" ht="15.75" hidden="false" customHeight="false" outlineLevel="0" collapsed="false">
      <c r="A135" s="2" t="s">
        <v>17</v>
      </c>
      <c r="B135" s="2" t="str">
        <f aca="false">LEFT(A135,LEN(A135)-2)</f>
        <v>TR13 8</v>
      </c>
      <c r="C135" s="0" t="s">
        <v>7</v>
      </c>
      <c r="H135" s="3" t="s">
        <v>186</v>
      </c>
    </row>
    <row r="136" customFormat="false" ht="15.75" hidden="false" customHeight="false" outlineLevel="0" collapsed="false">
      <c r="A136" s="2" t="s">
        <v>187</v>
      </c>
      <c r="B136" s="2" t="str">
        <f aca="false">LEFT(A136,LEN(A136)-2)</f>
        <v>TR13 8</v>
      </c>
      <c r="C136" s="0" t="s">
        <v>10</v>
      </c>
      <c r="H136" s="3" t="s">
        <v>188</v>
      </c>
    </row>
    <row r="137" customFormat="false" ht="15.75" hidden="false" customHeight="false" outlineLevel="0" collapsed="false">
      <c r="A137" s="2" t="s">
        <v>189</v>
      </c>
      <c r="B137" s="2" t="str">
        <f aca="false">LEFT(A137,LEN(A137)-2)</f>
        <v>TR13 8</v>
      </c>
      <c r="C137" s="0" t="s">
        <v>7</v>
      </c>
      <c r="H137" s="3" t="s">
        <v>140</v>
      </c>
    </row>
    <row r="138" customFormat="false" ht="15.75" hidden="false" customHeight="false" outlineLevel="0" collapsed="false">
      <c r="A138" s="2" t="s">
        <v>154</v>
      </c>
      <c r="B138" s="2" t="str">
        <f aca="false">LEFT(A138,LEN(A138)-2)</f>
        <v>TR14 0</v>
      </c>
      <c r="C138" s="0" t="s">
        <v>10</v>
      </c>
      <c r="H138" s="3" t="s">
        <v>4</v>
      </c>
    </row>
    <row r="139" customFormat="false" ht="15.75" hidden="false" customHeight="false" outlineLevel="0" collapsed="false">
      <c r="A139" s="2" t="s">
        <v>171</v>
      </c>
      <c r="B139" s="2" t="str">
        <f aca="false">LEFT(A139,LEN(A139)-2)</f>
        <v>TR14 0</v>
      </c>
      <c r="C139" s="0" t="s">
        <v>10</v>
      </c>
      <c r="H139" s="3" t="s">
        <v>190</v>
      </c>
    </row>
    <row r="140" customFormat="false" ht="15.75" hidden="false" customHeight="false" outlineLevel="0" collapsed="false">
      <c r="A140" s="2" t="s">
        <v>191</v>
      </c>
      <c r="B140" s="2" t="str">
        <f aca="false">LEFT(A140,LEN(A140)-2)</f>
        <v>TR14 7</v>
      </c>
      <c r="C140" s="0" t="s">
        <v>10</v>
      </c>
      <c r="H140" s="3" t="s">
        <v>192</v>
      </c>
    </row>
    <row r="141" customFormat="false" ht="15.75" hidden="false" customHeight="false" outlineLevel="0" collapsed="false">
      <c r="A141" s="2" t="s">
        <v>29</v>
      </c>
      <c r="B141" s="2" t="str">
        <f aca="false">LEFT(A141,LEN(A141)-2)</f>
        <v>TR14 8</v>
      </c>
      <c r="C141" s="0" t="s">
        <v>10</v>
      </c>
      <c r="H141" s="3" t="s">
        <v>112</v>
      </c>
    </row>
    <row r="142" customFormat="false" ht="15.75" hidden="false" customHeight="false" outlineLevel="0" collapsed="false">
      <c r="A142" s="2" t="s">
        <v>25</v>
      </c>
      <c r="B142" s="2" t="str">
        <f aca="false">LEFT(A142,LEN(A142)-2)</f>
        <v>TR14 9</v>
      </c>
      <c r="C142" s="0" t="s">
        <v>10</v>
      </c>
      <c r="H142" s="3" t="s">
        <v>193</v>
      </c>
    </row>
    <row r="143" customFormat="false" ht="15.75" hidden="false" customHeight="false" outlineLevel="0" collapsed="false">
      <c r="A143" s="2" t="s">
        <v>92</v>
      </c>
      <c r="B143" s="2" t="str">
        <f aca="false">LEFT(A143,LEN(A143)-2)</f>
        <v>TR14 7</v>
      </c>
      <c r="C143" s="0" t="s">
        <v>10</v>
      </c>
      <c r="H143" s="3" t="s">
        <v>194</v>
      </c>
    </row>
    <row r="144" customFormat="false" ht="15.75" hidden="false" customHeight="false" outlineLevel="0" collapsed="false">
      <c r="A144" s="2" t="s">
        <v>195</v>
      </c>
      <c r="B144" s="2" t="str">
        <f aca="false">LEFT(A144,LEN(A144)-2)</f>
        <v>TR14 8</v>
      </c>
      <c r="C144" s="0" t="s">
        <v>10</v>
      </c>
      <c r="H144" s="3" t="s">
        <v>168</v>
      </c>
    </row>
    <row r="145" customFormat="false" ht="15.75" hidden="false" customHeight="false" outlineLevel="0" collapsed="false">
      <c r="A145" s="2" t="s">
        <v>196</v>
      </c>
      <c r="B145" s="2" t="str">
        <f aca="false">LEFT(A145,LEN(A145)-2)</f>
        <v>TR14 8</v>
      </c>
      <c r="C145" s="0" t="s">
        <v>10</v>
      </c>
      <c r="H145" s="3" t="s">
        <v>58</v>
      </c>
    </row>
    <row r="146" customFormat="false" ht="15.75" hidden="false" customHeight="false" outlineLevel="0" collapsed="false">
      <c r="A146" s="2" t="s">
        <v>197</v>
      </c>
      <c r="B146" s="2" t="str">
        <f aca="false">LEFT(A146,LEN(A146)-2)</f>
        <v>TR14 8</v>
      </c>
      <c r="C146" s="0" t="s">
        <v>10</v>
      </c>
      <c r="H146" s="3" t="s">
        <v>198</v>
      </c>
    </row>
    <row r="147" customFormat="false" ht="15.75" hidden="false" customHeight="false" outlineLevel="0" collapsed="false">
      <c r="A147" s="2" t="s">
        <v>139</v>
      </c>
      <c r="B147" s="2" t="str">
        <f aca="false">LEFT(A147,LEN(A147)-2)</f>
        <v>TR14 8</v>
      </c>
      <c r="C147" s="0" t="s">
        <v>10</v>
      </c>
      <c r="H147" s="3" t="s">
        <v>192</v>
      </c>
    </row>
    <row r="148" customFormat="false" ht="15.75" hidden="false" customHeight="false" outlineLevel="0" collapsed="false">
      <c r="A148" s="2" t="s">
        <v>182</v>
      </c>
      <c r="B148" s="2" t="str">
        <f aca="false">LEFT(A148,LEN(A148)-2)</f>
        <v>TR16 4</v>
      </c>
      <c r="C148" s="0" t="s">
        <v>7</v>
      </c>
      <c r="H148" s="3" t="s">
        <v>199</v>
      </c>
    </row>
    <row r="149" customFormat="false" ht="15.75" hidden="false" customHeight="false" outlineLevel="0" collapsed="false">
      <c r="A149" s="2" t="s">
        <v>200</v>
      </c>
      <c r="B149" s="2" t="str">
        <f aca="false">LEFT(A149,LEN(A149)-2)</f>
        <v>TR16 4</v>
      </c>
      <c r="C149" s="0" t="s">
        <v>10</v>
      </c>
      <c r="H149" s="3" t="s">
        <v>201</v>
      </c>
    </row>
    <row r="150" customFormat="false" ht="15.75" hidden="false" customHeight="false" outlineLevel="0" collapsed="false">
      <c r="A150" s="2" t="s">
        <v>202</v>
      </c>
      <c r="B150" s="2" t="str">
        <f aca="false">LEFT(A150,LEN(A150)-2)</f>
        <v>TR12 7</v>
      </c>
      <c r="C150" s="0" t="s">
        <v>7</v>
      </c>
      <c r="H150" s="3" t="s">
        <v>138</v>
      </c>
    </row>
    <row r="151" customFormat="false" ht="15.75" hidden="false" customHeight="false" outlineLevel="0" collapsed="false">
      <c r="A151" s="2" t="s">
        <v>185</v>
      </c>
      <c r="B151" s="2" t="str">
        <f aca="false">LEFT(A151,LEN(A151)-2)</f>
        <v>TR12 7</v>
      </c>
      <c r="C151" s="0" t="s">
        <v>7</v>
      </c>
      <c r="H151" s="3" t="s">
        <v>203</v>
      </c>
    </row>
    <row r="152" customFormat="false" ht="15.75" hidden="false" customHeight="false" outlineLevel="0" collapsed="false">
      <c r="A152" s="2" t="s">
        <v>81</v>
      </c>
      <c r="B152" s="2" t="str">
        <f aca="false">LEFT(A152,LEN(A152)-2)</f>
        <v>TR12 7</v>
      </c>
      <c r="C152" s="0" t="s">
        <v>7</v>
      </c>
      <c r="H152" s="3" t="s">
        <v>204</v>
      </c>
    </row>
    <row r="153" customFormat="false" ht="15.75" hidden="false" customHeight="false" outlineLevel="0" collapsed="false">
      <c r="A153" s="2" t="s">
        <v>205</v>
      </c>
      <c r="B153" s="2" t="str">
        <f aca="false">LEFT(A153,LEN(A153)-2)</f>
        <v>TR12 7</v>
      </c>
      <c r="C153" s="0" t="s">
        <v>7</v>
      </c>
      <c r="H153" s="3" t="s">
        <v>205</v>
      </c>
    </row>
    <row r="154" customFormat="false" ht="15.75" hidden="false" customHeight="false" outlineLevel="0" collapsed="false">
      <c r="A154" s="2" t="s">
        <v>85</v>
      </c>
      <c r="B154" s="2" t="str">
        <f aca="false">LEFT(A154,LEN(A154)-2)</f>
        <v>TR12 7</v>
      </c>
      <c r="C154" s="0" t="s">
        <v>7</v>
      </c>
      <c r="H154" s="3" t="s">
        <v>206</v>
      </c>
    </row>
    <row r="155" customFormat="false" ht="15.75" hidden="false" customHeight="false" outlineLevel="0" collapsed="false">
      <c r="A155" s="2" t="s">
        <v>117</v>
      </c>
      <c r="B155" s="2" t="str">
        <f aca="false">LEFT(A155,LEN(A155)-2)</f>
        <v>TR12 7</v>
      </c>
      <c r="C155" s="0" t="s">
        <v>7</v>
      </c>
      <c r="H155" s="3" t="s">
        <v>207</v>
      </c>
    </row>
    <row r="156" customFormat="false" ht="15.75" hidden="false" customHeight="false" outlineLevel="0" collapsed="false">
      <c r="A156" s="2" t="s">
        <v>142</v>
      </c>
      <c r="B156" s="2" t="str">
        <f aca="false">LEFT(A156,LEN(A156)-2)</f>
        <v>TR12 7</v>
      </c>
      <c r="C156" s="0" t="s">
        <v>7</v>
      </c>
      <c r="H156" s="3" t="s">
        <v>158</v>
      </c>
    </row>
    <row r="157" customFormat="false" ht="15.75" hidden="false" customHeight="false" outlineLevel="0" collapsed="false">
      <c r="A157" s="2" t="s">
        <v>208</v>
      </c>
      <c r="B157" s="2" t="str">
        <f aca="false">LEFT(A157,LEN(A157)-2)</f>
        <v>TR12 6</v>
      </c>
      <c r="C157" s="0" t="s">
        <v>7</v>
      </c>
      <c r="H157" s="3" t="s">
        <v>119</v>
      </c>
    </row>
    <row r="158" customFormat="false" ht="15.75" hidden="false" customHeight="false" outlineLevel="0" collapsed="false">
      <c r="A158" s="2" t="s">
        <v>199</v>
      </c>
      <c r="B158" s="2" t="str">
        <f aca="false">LEFT(A158,LEN(A158)-2)</f>
        <v>TR12 6</v>
      </c>
      <c r="C158" s="0" t="s">
        <v>7</v>
      </c>
      <c r="H158" s="3" t="s">
        <v>126</v>
      </c>
    </row>
    <row r="159" customFormat="false" ht="15.75" hidden="false" customHeight="false" outlineLevel="0" collapsed="false">
      <c r="A159" s="2" t="s">
        <v>209</v>
      </c>
      <c r="B159" s="2" t="str">
        <f aca="false">LEFT(A159,LEN(A159)-2)</f>
        <v>TR12 6</v>
      </c>
      <c r="C159" s="0" t="s">
        <v>7</v>
      </c>
      <c r="H159" s="3" t="s">
        <v>196</v>
      </c>
    </row>
    <row r="160" customFormat="false" ht="15.75" hidden="false" customHeight="false" outlineLevel="0" collapsed="false">
      <c r="A160" s="2" t="s">
        <v>109</v>
      </c>
      <c r="B160" s="2" t="str">
        <f aca="false">LEFT(A160,LEN(A160)-2)</f>
        <v>TR12 6</v>
      </c>
      <c r="C160" s="0" t="s">
        <v>10</v>
      </c>
      <c r="H160" s="3" t="s">
        <v>210</v>
      </c>
    </row>
    <row r="161" customFormat="false" ht="15.75" hidden="false" customHeight="false" outlineLevel="0" collapsed="false">
      <c r="A161" s="2" t="s">
        <v>211</v>
      </c>
      <c r="B161" s="2" t="str">
        <f aca="false">LEFT(A161,LEN(A161)-2)</f>
        <v>TR13 8</v>
      </c>
      <c r="C161" s="0" t="s">
        <v>7</v>
      </c>
      <c r="H161" s="3" t="s">
        <v>208</v>
      </c>
    </row>
    <row r="162" customFormat="false" ht="15.75" hidden="false" customHeight="false" outlineLevel="0" collapsed="false">
      <c r="A162" s="2" t="s">
        <v>63</v>
      </c>
      <c r="B162" s="2" t="str">
        <f aca="false">LEFT(A162,LEN(A162)-2)</f>
        <v>TR13 0</v>
      </c>
      <c r="C162" s="0" t="s">
        <v>7</v>
      </c>
      <c r="H162" s="3" t="s">
        <v>27</v>
      </c>
    </row>
    <row r="163" customFormat="false" ht="15.75" hidden="false" customHeight="false" outlineLevel="0" collapsed="false">
      <c r="A163" s="2" t="s">
        <v>114</v>
      </c>
      <c r="B163" s="2" t="str">
        <f aca="false">LEFT(A163,LEN(A163)-2)</f>
        <v>TR11 5</v>
      </c>
      <c r="C163" s="0" t="s">
        <v>7</v>
      </c>
      <c r="H163" s="3" t="s">
        <v>97</v>
      </c>
    </row>
    <row r="164" customFormat="false" ht="15.75" hidden="false" customHeight="false" outlineLevel="0" collapsed="false">
      <c r="A164" s="2" t="s">
        <v>212</v>
      </c>
      <c r="B164" s="2" t="str">
        <f aca="false">LEFT(A164,LEN(A164)-2)</f>
        <v>TR10 9</v>
      </c>
      <c r="C164" s="0" t="s">
        <v>7</v>
      </c>
      <c r="H164" s="3" t="s">
        <v>145</v>
      </c>
    </row>
    <row r="165" customFormat="false" ht="15.75" hidden="false" customHeight="false" outlineLevel="0" collapsed="false">
      <c r="A165" s="2" t="s">
        <v>213</v>
      </c>
      <c r="B165" s="2" t="str">
        <f aca="false">LEFT(A165,LEN(A165)-2)</f>
        <v>TR14 9</v>
      </c>
      <c r="C165" s="0" t="s">
        <v>10</v>
      </c>
      <c r="H165" s="3" t="s">
        <v>68</v>
      </c>
    </row>
    <row r="166" customFormat="false" ht="15.75" hidden="false" customHeight="false" outlineLevel="0" collapsed="false">
      <c r="A166" s="2" t="s">
        <v>51</v>
      </c>
      <c r="B166" s="2" t="str">
        <f aca="false">LEFT(A166,LEN(A166)-2)</f>
        <v>TR15 3</v>
      </c>
      <c r="C166" s="0" t="s">
        <v>10</v>
      </c>
      <c r="H166" s="3" t="s">
        <v>214</v>
      </c>
    </row>
    <row r="167" customFormat="false" ht="15.75" hidden="false" customHeight="false" outlineLevel="0" collapsed="false">
      <c r="A167" s="2" t="s">
        <v>33</v>
      </c>
      <c r="B167" s="2" t="str">
        <f aca="false">LEFT(A167,LEN(A167)-2)</f>
        <v>TR15 3</v>
      </c>
      <c r="C167" s="0" t="s">
        <v>10</v>
      </c>
      <c r="H167" s="3" t="s">
        <v>161</v>
      </c>
    </row>
    <row r="168" customFormat="false" ht="15.75" hidden="false" customHeight="false" outlineLevel="0" collapsed="false">
      <c r="A168" s="2" t="s">
        <v>215</v>
      </c>
      <c r="B168" s="2" t="str">
        <f aca="false">LEFT(A168,LEN(A168)-2)</f>
        <v>TR16 6</v>
      </c>
      <c r="C168" s="0" t="s">
        <v>10</v>
      </c>
      <c r="H168" s="3" t="s">
        <v>110</v>
      </c>
    </row>
    <row r="169" customFormat="false" ht="15.75" hidden="false" customHeight="false" outlineLevel="0" collapsed="false">
      <c r="A169" s="2" t="s">
        <v>216</v>
      </c>
      <c r="B169" s="2" t="str">
        <f aca="false">LEFT(A169,LEN(A169)-2)</f>
        <v>TR15 3</v>
      </c>
      <c r="C169" s="0" t="s">
        <v>10</v>
      </c>
      <c r="H169" s="3" t="s">
        <v>217</v>
      </c>
    </row>
    <row r="170" customFormat="false" ht="15.75" hidden="false" customHeight="false" outlineLevel="0" collapsed="false">
      <c r="A170" s="2" t="s">
        <v>218</v>
      </c>
      <c r="B170" s="2" t="str">
        <f aca="false">LEFT(A170,LEN(A170)-2)</f>
        <v>TR15 3</v>
      </c>
      <c r="C170" s="0" t="s">
        <v>10</v>
      </c>
      <c r="H170" s="3" t="s">
        <v>219</v>
      </c>
    </row>
    <row r="171" customFormat="false" ht="15.75" hidden="false" customHeight="false" outlineLevel="0" collapsed="false">
      <c r="A171" s="2" t="s">
        <v>220</v>
      </c>
      <c r="B171" s="2" t="str">
        <f aca="false">LEFT(A171,LEN(A171)-2)</f>
        <v>TR15 3</v>
      </c>
      <c r="C171" s="0" t="s">
        <v>10</v>
      </c>
      <c r="H171" s="3" t="s">
        <v>21</v>
      </c>
    </row>
    <row r="172" customFormat="false" ht="15.75" hidden="false" customHeight="false" outlineLevel="0" collapsed="false">
      <c r="A172" s="2" t="s">
        <v>40</v>
      </c>
      <c r="B172" s="2" t="str">
        <f aca="false">LEFT(A172,LEN(A172)-2)</f>
        <v>TR16 4</v>
      </c>
      <c r="C172" s="0" t="s">
        <v>7</v>
      </c>
      <c r="H172" s="3" t="s">
        <v>115</v>
      </c>
    </row>
    <row r="173" customFormat="false" ht="15.75" hidden="false" customHeight="false" outlineLevel="0" collapsed="false">
      <c r="A173" s="2" t="s">
        <v>32</v>
      </c>
      <c r="B173" s="2" t="str">
        <f aca="false">LEFT(A173,LEN(A173)-2)</f>
        <v>TR16 4</v>
      </c>
      <c r="C173" s="0" t="s">
        <v>10</v>
      </c>
      <c r="H173" s="3" t="s">
        <v>89</v>
      </c>
    </row>
    <row r="174" customFormat="false" ht="15.75" hidden="false" customHeight="false" outlineLevel="0" collapsed="false">
      <c r="A174" s="2" t="s">
        <v>221</v>
      </c>
      <c r="B174" s="2" t="str">
        <f aca="false">LEFT(A174,LEN(A174)-2)</f>
        <v>TR15 2</v>
      </c>
      <c r="C174" s="0" t="s">
        <v>10</v>
      </c>
      <c r="H174" s="3" t="s">
        <v>83</v>
      </c>
    </row>
    <row r="175" customFormat="false" ht="15.75" hidden="false" customHeight="false" outlineLevel="0" collapsed="false">
      <c r="A175" s="2" t="s">
        <v>87</v>
      </c>
      <c r="B175" s="2" t="str">
        <f aca="false">LEFT(A175,LEN(A175)-2)</f>
        <v>TR15 1</v>
      </c>
      <c r="C175" s="0" t="s">
        <v>10</v>
      </c>
      <c r="H175" s="3" t="s">
        <v>222</v>
      </c>
    </row>
    <row r="176" customFormat="false" ht="15.75" hidden="false" customHeight="false" outlineLevel="0" collapsed="false">
      <c r="A176" s="2" t="s">
        <v>223</v>
      </c>
      <c r="B176" s="2" t="str">
        <f aca="false">LEFT(A176,LEN(A176)-2)</f>
        <v>TR15 2</v>
      </c>
      <c r="C176" s="0" t="s">
        <v>10</v>
      </c>
      <c r="H176" s="3" t="s">
        <v>191</v>
      </c>
    </row>
    <row r="177" customFormat="false" ht="15.75" hidden="false" customHeight="false" outlineLevel="0" collapsed="false">
      <c r="A177" s="2" t="s">
        <v>224</v>
      </c>
      <c r="B177" s="2" t="str">
        <f aca="false">LEFT(A177,LEN(A177)-2)</f>
        <v>TR15 2</v>
      </c>
      <c r="C177" s="0" t="s">
        <v>10</v>
      </c>
      <c r="H177" s="3" t="s">
        <v>153</v>
      </c>
    </row>
    <row r="178" customFormat="false" ht="15.75" hidden="false" customHeight="false" outlineLevel="0" collapsed="false">
      <c r="A178" s="2" t="s">
        <v>225</v>
      </c>
      <c r="B178" s="2" t="str">
        <f aca="false">LEFT(A178,LEN(A178)-2)</f>
        <v>TR15 2</v>
      </c>
      <c r="C178" s="0" t="s">
        <v>10</v>
      </c>
      <c r="H178" s="3" t="s">
        <v>226</v>
      </c>
    </row>
    <row r="179" customFormat="false" ht="15.75" hidden="false" customHeight="false" outlineLevel="0" collapsed="false">
      <c r="A179" s="2" t="s">
        <v>227</v>
      </c>
      <c r="B179" s="2" t="str">
        <f aca="false">LEFT(A179,LEN(A179)-2)</f>
        <v>TR15 1</v>
      </c>
      <c r="C179" s="0" t="s">
        <v>10</v>
      </c>
      <c r="H179" s="3" t="s">
        <v>108</v>
      </c>
    </row>
    <row r="180" customFormat="false" ht="15.75" hidden="false" customHeight="false" outlineLevel="0" collapsed="false">
      <c r="A180" s="2" t="s">
        <v>22</v>
      </c>
      <c r="B180" s="2" t="str">
        <f aca="false">LEFT(A180,LEN(A180)-2)</f>
        <v>TR15 1</v>
      </c>
      <c r="C180" s="0" t="s">
        <v>10</v>
      </c>
      <c r="H180" s="3" t="s">
        <v>228</v>
      </c>
    </row>
    <row r="181" customFormat="false" ht="15.75" hidden="false" customHeight="false" outlineLevel="0" collapsed="false">
      <c r="A181" s="2" t="s">
        <v>123</v>
      </c>
      <c r="B181" s="2" t="str">
        <f aca="false">LEFT(A181,LEN(A181)-2)</f>
        <v>TR16 5</v>
      </c>
      <c r="C181" s="0" t="s">
        <v>10</v>
      </c>
      <c r="H181" s="3" t="s">
        <v>229</v>
      </c>
    </row>
    <row r="182" customFormat="false" ht="15.75" hidden="false" customHeight="false" outlineLevel="0" collapsed="false">
      <c r="A182" s="2" t="s">
        <v>230</v>
      </c>
      <c r="B182" s="2" t="str">
        <f aca="false">LEFT(A182,LEN(A182)-2)</f>
        <v>TR15 1</v>
      </c>
      <c r="C182" s="0" t="s">
        <v>10</v>
      </c>
      <c r="H182" s="3" t="s">
        <v>4</v>
      </c>
    </row>
    <row r="183" customFormat="false" ht="15.75" hidden="false" customHeight="false" outlineLevel="0" collapsed="false">
      <c r="A183" s="2" t="s">
        <v>231</v>
      </c>
      <c r="B183" s="2" t="str">
        <f aca="false">LEFT(A183,LEN(A183)-2)</f>
        <v>TR16 5</v>
      </c>
      <c r="C183" s="0" t="s">
        <v>10</v>
      </c>
      <c r="H183" s="3" t="s">
        <v>200</v>
      </c>
    </row>
    <row r="184" customFormat="false" ht="15.75" hidden="false" customHeight="false" outlineLevel="0" collapsed="false">
      <c r="A184" s="2" t="s">
        <v>141</v>
      </c>
      <c r="B184" s="2" t="str">
        <f aca="false">LEFT(A184,LEN(A184)-2)</f>
        <v>TR11 5</v>
      </c>
      <c r="C184" s="0" t="s">
        <v>7</v>
      </c>
      <c r="H184" s="3" t="s">
        <v>232</v>
      </c>
    </row>
    <row r="185" customFormat="false" ht="15.75" hidden="false" customHeight="false" outlineLevel="0" collapsed="false">
      <c r="A185" s="2" t="s">
        <v>233</v>
      </c>
      <c r="B185" s="2" t="str">
        <f aca="false">LEFT(A185,LEN(A185)-2)</f>
        <v>TR11 5</v>
      </c>
      <c r="C185" s="0" t="s">
        <v>7</v>
      </c>
      <c r="H185" s="3" t="s">
        <v>209</v>
      </c>
    </row>
    <row r="186" customFormat="false" ht="15.75" hidden="false" customHeight="false" outlineLevel="0" collapsed="false">
      <c r="A186" s="2" t="s">
        <v>234</v>
      </c>
      <c r="B186" s="2" t="str">
        <f aca="false">LEFT(A186,LEN(A186)-2)</f>
        <v>TR11 5</v>
      </c>
      <c r="C186" s="0" t="s">
        <v>7</v>
      </c>
      <c r="H186" s="3" t="s">
        <v>21</v>
      </c>
    </row>
    <row r="187" customFormat="false" ht="15.75" hidden="false" customHeight="false" outlineLevel="0" collapsed="false">
      <c r="A187" s="2" t="s">
        <v>235</v>
      </c>
      <c r="B187" s="2" t="str">
        <f aca="false">LEFT(A187,LEN(A187)-2)</f>
        <v>TR10 9</v>
      </c>
      <c r="C187" s="0" t="s">
        <v>18</v>
      </c>
      <c r="H187" s="3" t="s">
        <v>236</v>
      </c>
    </row>
    <row r="188" customFormat="false" ht="15.75" hidden="false" customHeight="false" outlineLevel="0" collapsed="false">
      <c r="A188" s="2" t="s">
        <v>74</v>
      </c>
      <c r="B188" s="2" t="str">
        <f aca="false">LEFT(A188,LEN(A188)-2)</f>
        <v>TR10 9</v>
      </c>
      <c r="C188" s="0" t="s">
        <v>18</v>
      </c>
      <c r="H188" s="3" t="s">
        <v>178</v>
      </c>
    </row>
    <row r="189" customFormat="false" ht="15.75" hidden="false" customHeight="false" outlineLevel="0" collapsed="false">
      <c r="A189" s="2" t="s">
        <v>69</v>
      </c>
      <c r="B189" s="2" t="str">
        <f aca="false">LEFT(A189,LEN(A189)-2)</f>
        <v>TR10 9</v>
      </c>
      <c r="C189" s="0" t="s">
        <v>18</v>
      </c>
      <c r="H189" s="3" t="s">
        <v>143</v>
      </c>
    </row>
    <row r="190" customFormat="false" ht="15.75" hidden="false" customHeight="false" outlineLevel="0" collapsed="false">
      <c r="A190" s="2" t="s">
        <v>69</v>
      </c>
      <c r="B190" s="2" t="str">
        <f aca="false">LEFT(A190,LEN(A190)-2)</f>
        <v>TR10 9</v>
      </c>
      <c r="C190" s="0" t="s">
        <v>18</v>
      </c>
      <c r="H190" s="3" t="s">
        <v>75</v>
      </c>
    </row>
    <row r="191" customFormat="false" ht="15.75" hidden="false" customHeight="false" outlineLevel="0" collapsed="false">
      <c r="A191" s="2" t="s">
        <v>26</v>
      </c>
      <c r="B191" s="2" t="str">
        <f aca="false">LEFT(A191,LEN(A191)-2)</f>
        <v>TR10 8</v>
      </c>
      <c r="C191" s="0" t="s">
        <v>18</v>
      </c>
      <c r="H191" s="3" t="s">
        <v>179</v>
      </c>
    </row>
    <row r="192" customFormat="false" ht="15.75" hidden="false" customHeight="false" outlineLevel="0" collapsed="false">
      <c r="A192" s="2" t="s">
        <v>167</v>
      </c>
      <c r="B192" s="2" t="str">
        <f aca="false">LEFT(A192,LEN(A192)-2)</f>
        <v>TR10 9</v>
      </c>
      <c r="C192" s="0" t="s">
        <v>18</v>
      </c>
      <c r="H192" s="3" t="s">
        <v>60</v>
      </c>
    </row>
    <row r="193" customFormat="false" ht="15.75" hidden="false" customHeight="false" outlineLevel="0" collapsed="false">
      <c r="A193" s="2" t="s">
        <v>222</v>
      </c>
      <c r="B193" s="2" t="str">
        <f aca="false">LEFT(A193,LEN(A193)-2)</f>
        <v>TR10 8</v>
      </c>
      <c r="C193" s="0" t="s">
        <v>18</v>
      </c>
      <c r="H193" s="3" t="s">
        <v>197</v>
      </c>
    </row>
    <row r="194" customFormat="false" ht="15.75" hidden="false" customHeight="false" outlineLevel="0" collapsed="false">
      <c r="A194" s="2" t="s">
        <v>170</v>
      </c>
      <c r="B194" s="2" t="str">
        <f aca="false">LEFT(A194,LEN(A194)-2)</f>
        <v>TR10 8</v>
      </c>
      <c r="C194" s="0" t="s">
        <v>18</v>
      </c>
      <c r="H194" s="3" t="s">
        <v>233</v>
      </c>
    </row>
    <row r="195" customFormat="false" ht="15.75" hidden="false" customHeight="false" outlineLevel="0" collapsed="false">
      <c r="A195" s="2" t="s">
        <v>237</v>
      </c>
      <c r="B195" s="2" t="str">
        <f aca="false">LEFT(A195,LEN(A195)-2)</f>
        <v>TR10 8</v>
      </c>
      <c r="C195" s="0" t="s">
        <v>18</v>
      </c>
      <c r="H195" s="3" t="s">
        <v>38</v>
      </c>
    </row>
    <row r="196" customFormat="false" ht="15.75" hidden="false" customHeight="false" outlineLevel="0" collapsed="false">
      <c r="A196" s="2" t="s">
        <v>95</v>
      </c>
      <c r="B196" s="2" t="str">
        <f aca="false">LEFT(A196,LEN(A196)-2)</f>
        <v>TR10 8</v>
      </c>
      <c r="C196" s="0" t="s">
        <v>7</v>
      </c>
      <c r="H196" s="3" t="s">
        <v>36</v>
      </c>
    </row>
    <row r="197" customFormat="false" ht="15.75" hidden="false" customHeight="false" outlineLevel="0" collapsed="false">
      <c r="A197" s="2" t="s">
        <v>149</v>
      </c>
      <c r="B197" s="2" t="str">
        <f aca="false">LEFT(A197,LEN(A197)-2)</f>
        <v>TR10 8</v>
      </c>
      <c r="C197" s="0" t="s">
        <v>18</v>
      </c>
      <c r="H197" s="3" t="s">
        <v>99</v>
      </c>
    </row>
    <row r="198" customFormat="false" ht="15.75" hidden="false" customHeight="false" outlineLevel="0" collapsed="false">
      <c r="A198" s="2" t="s">
        <v>236</v>
      </c>
      <c r="B198" s="2" t="str">
        <f aca="false">LEFT(A198,LEN(A198)-2)</f>
        <v>TR10 8</v>
      </c>
      <c r="C198" s="0" t="s">
        <v>18</v>
      </c>
      <c r="H198" s="3" t="s">
        <v>181</v>
      </c>
    </row>
    <row r="199" customFormat="false" ht="15.75" hidden="false" customHeight="false" outlineLevel="0" collapsed="false">
      <c r="A199" s="2" t="s">
        <v>174</v>
      </c>
      <c r="B199" s="2" t="str">
        <f aca="false">LEFT(A199,LEN(A199)-2)</f>
        <v>TR16 5</v>
      </c>
      <c r="C199" s="0" t="s">
        <v>10</v>
      </c>
      <c r="H199" s="3" t="s">
        <v>234</v>
      </c>
    </row>
    <row r="200" customFormat="false" ht="15.75" hidden="false" customHeight="false" outlineLevel="0" collapsed="false">
      <c r="A200" s="2" t="s">
        <v>238</v>
      </c>
      <c r="B200" s="2" t="str">
        <f aca="false">LEFT(A200,LEN(A200)-2)</f>
        <v>TR16 5</v>
      </c>
      <c r="C200" s="0" t="s">
        <v>10</v>
      </c>
      <c r="H200" s="3" t="s">
        <v>27</v>
      </c>
    </row>
    <row r="201" customFormat="false" ht="15.75" hidden="false" customHeight="false" outlineLevel="0" collapsed="false">
      <c r="A201" s="2" t="s">
        <v>12</v>
      </c>
      <c r="B201" s="2" t="str">
        <f aca="false">LEFT(A201,LEN(A201)-2)</f>
        <v>TR16 5</v>
      </c>
      <c r="C201" s="0" t="s">
        <v>10</v>
      </c>
      <c r="H201" s="3" t="s">
        <v>54</v>
      </c>
    </row>
    <row r="202" customFormat="false" ht="15.75" hidden="false" customHeight="false" outlineLevel="0" collapsed="false">
      <c r="A202" s="2" t="s">
        <v>71</v>
      </c>
      <c r="B202" s="2" t="str">
        <f aca="false">LEFT(A202,LEN(A202)-2)</f>
        <v>TR16 5</v>
      </c>
      <c r="C202" s="0" t="s">
        <v>10</v>
      </c>
      <c r="H202" s="3" t="s">
        <v>192</v>
      </c>
    </row>
    <row r="203" customFormat="false" ht="15.75" hidden="false" customHeight="false" outlineLevel="0" collapsed="false">
      <c r="A203" s="2" t="s">
        <v>190</v>
      </c>
      <c r="B203" s="2" t="str">
        <f aca="false">LEFT(A203,LEN(A203)-2)</f>
        <v>TR4 8</v>
      </c>
      <c r="C203" s="0" t="s">
        <v>10</v>
      </c>
      <c r="H203" s="3" t="s">
        <v>220</v>
      </c>
    </row>
    <row r="204" customFormat="false" ht="15.75" hidden="false" customHeight="false" outlineLevel="0" collapsed="false">
      <c r="A204" s="2" t="s">
        <v>8</v>
      </c>
      <c r="B204" s="2" t="str">
        <f aca="false">LEFT(A204,LEN(A204)-2)</f>
        <v>TR4 8</v>
      </c>
      <c r="C204" s="0" t="s">
        <v>10</v>
      </c>
      <c r="H204" s="3" t="s">
        <v>162</v>
      </c>
    </row>
    <row r="205" customFormat="false" ht="15.75" hidden="false" customHeight="false" outlineLevel="0" collapsed="false">
      <c r="A205" s="2" t="s">
        <v>239</v>
      </c>
      <c r="B205" s="2" t="str">
        <f aca="false">LEFT(A205,LEN(A205)-2)</f>
        <v>TR10 9</v>
      </c>
      <c r="C205" s="0" t="s">
        <v>18</v>
      </c>
      <c r="H205" s="3" t="s">
        <v>240</v>
      </c>
    </row>
    <row r="206" customFormat="false" ht="15.75" hidden="false" customHeight="false" outlineLevel="0" collapsed="false">
      <c r="A206" s="2" t="s">
        <v>23</v>
      </c>
      <c r="B206" s="2" t="str">
        <f aca="false">LEFT(A206,LEN(A206)-2)</f>
        <v>TR3 7</v>
      </c>
      <c r="C206" s="0" t="s">
        <v>18</v>
      </c>
      <c r="H206" s="3" t="s">
        <v>111</v>
      </c>
    </row>
    <row r="207" customFormat="false" ht="15.75" hidden="false" customHeight="false" outlineLevel="0" collapsed="false">
      <c r="A207" s="2" t="s">
        <v>241</v>
      </c>
      <c r="B207" s="2" t="str">
        <f aca="false">LEFT(A207,LEN(A207)-2)</f>
        <v>TR3 7</v>
      </c>
      <c r="C207" s="0" t="s">
        <v>18</v>
      </c>
      <c r="H207" s="3" t="s">
        <v>46</v>
      </c>
    </row>
    <row r="208" customFormat="false" ht="15.75" hidden="false" customHeight="false" outlineLevel="0" collapsed="false">
      <c r="A208" s="2" t="s">
        <v>11</v>
      </c>
      <c r="B208" s="2" t="str">
        <f aca="false">LEFT(A208,LEN(A208)-2)</f>
        <v>TR3 7</v>
      </c>
      <c r="C208" s="0" t="s">
        <v>10</v>
      </c>
      <c r="H208" s="3" t="s">
        <v>214</v>
      </c>
    </row>
    <row r="209" customFormat="false" ht="15.75" hidden="false" customHeight="false" outlineLevel="0" collapsed="false">
      <c r="A209" s="2" t="s">
        <v>242</v>
      </c>
      <c r="B209" s="2" t="str">
        <f aca="false">LEFT(A209,LEN(A209)-2)</f>
        <v>TR3 7</v>
      </c>
      <c r="C209" s="0" t="s">
        <v>18</v>
      </c>
      <c r="H209" s="3" t="s">
        <v>4</v>
      </c>
    </row>
    <row r="210" customFormat="false" ht="15.75" hidden="false" customHeight="false" outlineLevel="0" collapsed="false">
      <c r="A210" s="2" t="s">
        <v>243</v>
      </c>
      <c r="B210" s="2" t="str">
        <f aca="false">LEFT(A210,LEN(A210)-2)</f>
        <v>TR3 7</v>
      </c>
      <c r="C210" s="0" t="s">
        <v>18</v>
      </c>
      <c r="H210" s="3" t="s">
        <v>244</v>
      </c>
    </row>
    <row r="211" customFormat="false" ht="15.75" hidden="false" customHeight="false" outlineLevel="0" collapsed="false">
      <c r="A211" s="2" t="s">
        <v>245</v>
      </c>
      <c r="B211" s="2" t="str">
        <f aca="false">LEFT(A211,LEN(A211)-2)</f>
        <v>TR4 8</v>
      </c>
      <c r="C211" s="0" t="s">
        <v>10</v>
      </c>
      <c r="H211" s="3" t="s">
        <v>202</v>
      </c>
    </row>
    <row r="212" customFormat="false" ht="15.75" hidden="false" customHeight="false" outlineLevel="0" collapsed="false">
      <c r="A212" s="2" t="s">
        <v>20</v>
      </c>
      <c r="B212" s="2" t="str">
        <f aca="false">LEFT(A212,LEN(A212)-2)</f>
        <v>TR3 6</v>
      </c>
      <c r="C212" s="0" t="s">
        <v>10</v>
      </c>
      <c r="H212" s="3" t="s">
        <v>239</v>
      </c>
    </row>
    <row r="213" customFormat="false" ht="15.75" hidden="false" customHeight="false" outlineLevel="0" collapsed="false">
      <c r="A213" s="2" t="s">
        <v>88</v>
      </c>
      <c r="B213" s="2" t="str">
        <f aca="false">LEFT(A213,LEN(A213)-2)</f>
        <v>TR3 6</v>
      </c>
      <c r="C213" s="0" t="s">
        <v>10</v>
      </c>
      <c r="H213" s="3" t="s">
        <v>91</v>
      </c>
    </row>
    <row r="214" customFormat="false" ht="15.75" hidden="false" customHeight="false" outlineLevel="0" collapsed="false">
      <c r="A214" s="2" t="s">
        <v>135</v>
      </c>
      <c r="B214" s="2" t="str">
        <f aca="false">LEFT(A214,LEN(A214)-2)</f>
        <v>TR12 6</v>
      </c>
      <c r="C214" s="0" t="s">
        <v>7</v>
      </c>
      <c r="H214" s="3" t="s">
        <v>246</v>
      </c>
    </row>
    <row r="215" customFormat="false" ht="15.75" hidden="false" customHeight="false" outlineLevel="0" collapsed="false">
      <c r="A215" s="2" t="s">
        <v>172</v>
      </c>
      <c r="B215" s="2" t="str">
        <f aca="false">LEFT(A215,LEN(A215)-2)</f>
        <v>TR12 6</v>
      </c>
      <c r="C215" s="0" t="s">
        <v>7</v>
      </c>
      <c r="H215" s="3" t="s">
        <v>38</v>
      </c>
    </row>
    <row r="216" customFormat="false" ht="15.75" hidden="false" customHeight="false" outlineLevel="0" collapsed="false">
      <c r="A216" s="2" t="s">
        <v>247</v>
      </c>
      <c r="B216" s="2" t="str">
        <f aca="false">LEFT(A216,LEN(A216)-2)</f>
        <v>TR11 5</v>
      </c>
      <c r="C216" s="0" t="s">
        <v>18</v>
      </c>
      <c r="H216" s="3" t="s">
        <v>248</v>
      </c>
    </row>
    <row r="217" customFormat="false" ht="15.75" hidden="false" customHeight="false" outlineLevel="0" collapsed="false">
      <c r="A217" s="2" t="s">
        <v>57</v>
      </c>
      <c r="B217" s="2" t="str">
        <f aca="false">LEFT(A217,LEN(A217)-2)</f>
        <v>TR11 5</v>
      </c>
      <c r="C217" s="0" t="s">
        <v>18</v>
      </c>
      <c r="H217" s="3" t="s">
        <v>4</v>
      </c>
    </row>
    <row r="218" customFormat="false" ht="15.75" hidden="false" customHeight="false" outlineLevel="0" collapsed="false">
      <c r="A218" s="2" t="s">
        <v>210</v>
      </c>
      <c r="B218" s="2" t="str">
        <f aca="false">LEFT(A218,LEN(A218)-2)</f>
        <v>TR11 2</v>
      </c>
      <c r="C218" s="0" t="s">
        <v>18</v>
      </c>
      <c r="H218" s="3" t="s">
        <v>249</v>
      </c>
    </row>
    <row r="219" customFormat="false" ht="15.75" hidden="false" customHeight="false" outlineLevel="0" collapsed="false">
      <c r="A219" s="2" t="s">
        <v>250</v>
      </c>
      <c r="B219" s="2" t="str">
        <f aca="false">LEFT(A219,LEN(A219)-2)</f>
        <v>TR11 3</v>
      </c>
      <c r="C219" s="0" t="s">
        <v>18</v>
      </c>
      <c r="H219" s="3" t="s">
        <v>250</v>
      </c>
    </row>
    <row r="220" customFormat="false" ht="15.75" hidden="false" customHeight="false" outlineLevel="0" collapsed="false">
      <c r="A220" s="2" t="s">
        <v>176</v>
      </c>
      <c r="B220" s="2" t="str">
        <f aca="false">LEFT(A220,LEN(A220)-2)</f>
        <v>TR11 2</v>
      </c>
      <c r="C220" s="0" t="s">
        <v>7</v>
      </c>
      <c r="H220" s="3" t="s">
        <v>183</v>
      </c>
    </row>
    <row r="221" customFormat="false" ht="15.75" hidden="false" customHeight="false" outlineLevel="0" collapsed="false">
      <c r="A221" s="2" t="s">
        <v>72</v>
      </c>
      <c r="B221" s="2" t="str">
        <f aca="false">LEFT(A221,LEN(A221)-2)</f>
        <v>TR10 8</v>
      </c>
      <c r="C221" s="0" t="s">
        <v>18</v>
      </c>
      <c r="H221" s="3" t="s">
        <v>218</v>
      </c>
    </row>
    <row r="222" customFormat="false" ht="15.75" hidden="false" customHeight="false" outlineLevel="0" collapsed="false">
      <c r="A222" s="2" t="s">
        <v>240</v>
      </c>
      <c r="B222" s="2" t="str">
        <f aca="false">LEFT(A222,LEN(A222)-2)</f>
        <v>TR11 3</v>
      </c>
      <c r="C222" s="0" t="s">
        <v>18</v>
      </c>
      <c r="H222" s="3" t="s">
        <v>251</v>
      </c>
    </row>
    <row r="223" customFormat="false" ht="15.75" hidden="false" customHeight="false" outlineLevel="0" collapsed="false">
      <c r="A223" s="2" t="s">
        <v>31</v>
      </c>
      <c r="B223" s="2" t="str">
        <f aca="false">LEFT(A223,LEN(A223)-2)</f>
        <v>TR11 3</v>
      </c>
      <c r="C223" s="0" t="s">
        <v>18</v>
      </c>
      <c r="H223" s="3" t="s">
        <v>153</v>
      </c>
    </row>
    <row r="224" customFormat="false" ht="15.75" hidden="false" customHeight="false" outlineLevel="0" collapsed="false">
      <c r="A224" s="2" t="s">
        <v>188</v>
      </c>
      <c r="B224" s="2" t="str">
        <f aca="false">LEFT(A224,LEN(A224)-2)</f>
        <v>TR11 4</v>
      </c>
      <c r="C224" s="0" t="s">
        <v>18</v>
      </c>
      <c r="H224" s="3" t="s">
        <v>27</v>
      </c>
    </row>
    <row r="225" customFormat="false" ht="15.75" hidden="false" customHeight="false" outlineLevel="0" collapsed="false">
      <c r="A225" s="2" t="s">
        <v>252</v>
      </c>
      <c r="B225" s="2" t="str">
        <f aca="false">LEFT(A225,LEN(A225)-2)</f>
        <v>TR11 2</v>
      </c>
      <c r="C225" s="0" t="s">
        <v>18</v>
      </c>
      <c r="H225" s="3" t="s">
        <v>77</v>
      </c>
    </row>
    <row r="226" customFormat="false" ht="15.75" hidden="false" customHeight="false" outlineLevel="0" collapsed="false">
      <c r="A226" s="2" t="s">
        <v>253</v>
      </c>
      <c r="B226" s="2" t="str">
        <f aca="false">LEFT(A226,LEN(A226)-2)</f>
        <v>TR3 6</v>
      </c>
      <c r="C226" s="0" t="s">
        <v>18</v>
      </c>
      <c r="H226" s="3" t="s">
        <v>66</v>
      </c>
    </row>
    <row r="227" customFormat="false" ht="15.75" hidden="false" customHeight="false" outlineLevel="0" collapsed="false">
      <c r="A227" s="2" t="s">
        <v>226</v>
      </c>
      <c r="B227" s="2" t="str">
        <f aca="false">LEFT(A227,LEN(A227)-2)</f>
        <v>TR1 3</v>
      </c>
      <c r="C227" s="0" t="s">
        <v>10</v>
      </c>
      <c r="H227" s="3" t="s">
        <v>189</v>
      </c>
    </row>
    <row r="228" customFormat="false" ht="15.75" hidden="false" customHeight="false" outlineLevel="0" collapsed="false">
      <c r="A228" s="2" t="s">
        <v>254</v>
      </c>
      <c r="B228" s="2" t="str">
        <f aca="false">LEFT(A228,LEN(A228)-2)</f>
        <v>TR3 6</v>
      </c>
      <c r="C228" s="0" t="s">
        <v>18</v>
      </c>
      <c r="H228" s="3" t="s">
        <v>227</v>
      </c>
    </row>
    <row r="229" customFormat="false" ht="15.75" hidden="false" customHeight="false" outlineLevel="0" collapsed="false">
      <c r="A229" s="2" t="s">
        <v>255</v>
      </c>
      <c r="B229" s="2" t="str">
        <f aca="false">LEFT(A229,LEN(A229)-2)</f>
        <v>TR1 1</v>
      </c>
      <c r="C229" s="0" t="s">
        <v>10</v>
      </c>
      <c r="H229" s="3" t="s">
        <v>148</v>
      </c>
    </row>
    <row r="230" customFormat="false" ht="15.75" hidden="false" customHeight="false" outlineLevel="0" collapsed="false">
      <c r="A230" s="2" t="s">
        <v>155</v>
      </c>
      <c r="B230" s="2" t="str">
        <f aca="false">LEFT(A230,LEN(A230)-2)</f>
        <v>TR1 3</v>
      </c>
      <c r="C230" s="0" t="s">
        <v>10</v>
      </c>
      <c r="H230" s="3" t="s">
        <v>184</v>
      </c>
    </row>
    <row r="231" customFormat="false" ht="15.75" hidden="false" customHeight="false" outlineLevel="0" collapsed="false">
      <c r="A231" s="2" t="s">
        <v>103</v>
      </c>
      <c r="B231" s="2" t="str">
        <f aca="false">LEFT(A231,LEN(A231)-2)</f>
        <v>TR3 6</v>
      </c>
      <c r="C231" s="0" t="s">
        <v>18</v>
      </c>
      <c r="H231" s="3" t="s">
        <v>212</v>
      </c>
    </row>
    <row r="232" customFormat="false" ht="15.75" hidden="false" customHeight="false" outlineLevel="0" collapsed="false">
      <c r="A232" s="2" t="s">
        <v>217</v>
      </c>
      <c r="B232" s="2" t="str">
        <f aca="false">LEFT(A232,LEN(A232)-2)</f>
        <v>TR1 1</v>
      </c>
      <c r="C232" s="0" t="s">
        <v>10</v>
      </c>
      <c r="H232" s="3" t="s">
        <v>256</v>
      </c>
    </row>
    <row r="233" customFormat="false" ht="15.75" hidden="false" customHeight="false" outlineLevel="0" collapsed="false">
      <c r="A233" s="2" t="s">
        <v>180</v>
      </c>
      <c r="B233" s="2" t="str">
        <f aca="false">LEFT(A233,LEN(A233)-2)</f>
        <v>TR1 2</v>
      </c>
      <c r="C233" s="0" t="s">
        <v>10</v>
      </c>
      <c r="H233" s="3" t="s">
        <v>257</v>
      </c>
    </row>
    <row r="234" customFormat="false" ht="15.75" hidden="false" customHeight="false" outlineLevel="0" collapsed="false">
      <c r="A234" s="2" t="s">
        <v>59</v>
      </c>
      <c r="B234" s="2" t="str">
        <f aca="false">LEFT(A234,LEN(A234)-2)</f>
        <v>TR1 2</v>
      </c>
      <c r="C234" s="0" t="s">
        <v>10</v>
      </c>
      <c r="H234" s="3" t="s">
        <v>242</v>
      </c>
    </row>
    <row r="235" customFormat="false" ht="15.75" hidden="false" customHeight="false" outlineLevel="0" collapsed="false">
      <c r="A235" s="2" t="s">
        <v>151</v>
      </c>
      <c r="B235" s="2" t="str">
        <f aca="false">LEFT(A235,LEN(A235)-2)</f>
        <v>TR1 1</v>
      </c>
      <c r="C235" s="0" t="s">
        <v>10</v>
      </c>
      <c r="H235" s="3" t="s">
        <v>187</v>
      </c>
    </row>
    <row r="236" customFormat="false" ht="15.75" hidden="false" customHeight="false" outlineLevel="0" collapsed="false">
      <c r="A236" s="2" t="s">
        <v>258</v>
      </c>
      <c r="B236" s="2" t="str">
        <f aca="false">LEFT(A236,LEN(A236)-2)</f>
        <v>TR1 1</v>
      </c>
      <c r="C236" s="0" t="s">
        <v>10</v>
      </c>
      <c r="H236" s="3" t="s">
        <v>259</v>
      </c>
    </row>
    <row r="237" customFormat="false" ht="15.75" hidden="false" customHeight="false" outlineLevel="0" collapsed="false">
      <c r="A237" s="2" t="s">
        <v>144</v>
      </c>
      <c r="B237" s="2" t="str">
        <f aca="false">LEFT(A237,LEN(A237)-2)</f>
        <v>TR1 1</v>
      </c>
      <c r="C237" s="0" t="s">
        <v>10</v>
      </c>
      <c r="H237" s="3" t="s">
        <v>224</v>
      </c>
    </row>
    <row r="238" customFormat="false" ht="15.75" hidden="false" customHeight="false" outlineLevel="0" collapsed="false">
      <c r="A238" s="2" t="s">
        <v>232</v>
      </c>
      <c r="B238" s="2" t="str">
        <f aca="false">LEFT(A238,LEN(A238)-2)</f>
        <v>TR1 1</v>
      </c>
      <c r="C238" s="0" t="s">
        <v>10</v>
      </c>
      <c r="H238" s="3" t="s">
        <v>116</v>
      </c>
    </row>
    <row r="239" customFormat="false" ht="15.75" hidden="false" customHeight="false" outlineLevel="0" collapsed="false">
      <c r="A239" s="2" t="s">
        <v>260</v>
      </c>
      <c r="B239" s="2" t="str">
        <f aca="false">LEFT(A239,LEN(A239)-2)</f>
        <v>TR4 8</v>
      </c>
      <c r="C239" s="0" t="s">
        <v>10</v>
      </c>
      <c r="H239" s="3" t="s">
        <v>4</v>
      </c>
    </row>
    <row r="240" customFormat="false" ht="15.75" hidden="false" customHeight="false" outlineLevel="0" collapsed="false">
      <c r="A240" s="2" t="s">
        <v>214</v>
      </c>
      <c r="B240" s="2" t="str">
        <f aca="false">LEFT(A240,LEN(A240)-2)</f>
        <v>TR5 0</v>
      </c>
      <c r="C240" s="0" t="s">
        <v>10</v>
      </c>
      <c r="H240" s="3" t="s">
        <v>73</v>
      </c>
    </row>
    <row r="241" customFormat="false" ht="15.75" hidden="false" customHeight="false" outlineLevel="0" collapsed="false">
      <c r="A241" s="2" t="s">
        <v>214</v>
      </c>
      <c r="B241" s="2" t="str">
        <f aca="false">LEFT(A241,LEN(A241)-2)</f>
        <v>TR5 0</v>
      </c>
      <c r="C241" s="0" t="s">
        <v>10</v>
      </c>
      <c r="H241" s="3" t="s">
        <v>261</v>
      </c>
    </row>
    <row r="242" customFormat="false" ht="15.75" hidden="false" customHeight="false" outlineLevel="0" collapsed="false">
      <c r="A242" s="2" t="s">
        <v>203</v>
      </c>
      <c r="B242" s="2" t="str">
        <f aca="false">LEFT(A242,LEN(A242)-2)</f>
        <v>TR5 0</v>
      </c>
      <c r="C242" s="0" t="s">
        <v>10</v>
      </c>
      <c r="H242" s="3" t="s">
        <v>231</v>
      </c>
    </row>
    <row r="243" customFormat="false" ht="15.75" hidden="false" customHeight="false" outlineLevel="0" collapsed="false">
      <c r="A243" s="2" t="s">
        <v>261</v>
      </c>
      <c r="B243" s="2" t="str">
        <f aca="false">LEFT(A243,LEN(A243)-2)</f>
        <v>TR4 8</v>
      </c>
      <c r="C243" s="0" t="s">
        <v>10</v>
      </c>
      <c r="H243" s="3" t="s">
        <v>104</v>
      </c>
    </row>
    <row r="244" customFormat="false" ht="15.75" hidden="false" customHeight="false" outlineLevel="0" collapsed="false">
      <c r="A244" s="2" t="s">
        <v>262</v>
      </c>
      <c r="B244" s="2" t="str">
        <f aca="false">LEFT(A244,LEN(A244)-2)</f>
        <v>TR5 0</v>
      </c>
      <c r="C244" s="0" t="s">
        <v>7</v>
      </c>
      <c r="H244" s="3" t="s">
        <v>238</v>
      </c>
    </row>
    <row r="245" customFormat="false" ht="15.75" hidden="false" customHeight="false" outlineLevel="0" collapsed="false">
      <c r="A245" s="2" t="s">
        <v>14</v>
      </c>
      <c r="B245" s="2" t="str">
        <f aca="false">LEFT(A245,LEN(A245)-2)</f>
        <v>TR5 0</v>
      </c>
      <c r="C245" s="0" t="s">
        <v>10</v>
      </c>
      <c r="H245" s="3" t="s">
        <v>230</v>
      </c>
    </row>
    <row r="246" customFormat="false" ht="15.75" hidden="false" customHeight="false" outlineLevel="0" collapsed="false">
      <c r="A246" s="2" t="s">
        <v>98</v>
      </c>
      <c r="B246" s="2" t="str">
        <f aca="false">LEFT(A246,LEN(A246)-2)</f>
        <v>TR5 0</v>
      </c>
      <c r="C246" s="0" t="s">
        <v>10</v>
      </c>
      <c r="H246" s="3" t="s">
        <v>213</v>
      </c>
    </row>
    <row r="247" customFormat="false" ht="15.75" hidden="false" customHeight="false" outlineLevel="0" collapsed="false">
      <c r="A247" s="2" t="s">
        <v>169</v>
      </c>
      <c r="B247" s="2" t="str">
        <f aca="false">LEFT(A247,LEN(A247)-2)</f>
        <v>TR5 0</v>
      </c>
      <c r="C247" s="0" t="s">
        <v>10</v>
      </c>
      <c r="H247" s="3" t="s">
        <v>215</v>
      </c>
    </row>
    <row r="248" customFormat="false" ht="15.75" hidden="false" customHeight="false" outlineLevel="0" collapsed="false">
      <c r="A248" s="2" t="s">
        <v>152</v>
      </c>
      <c r="B248" s="2" t="str">
        <f aca="false">LEFT(A248,LEN(A248)-2)</f>
        <v>TR5 0</v>
      </c>
      <c r="C248" s="0" t="s">
        <v>10</v>
      </c>
      <c r="H248" s="3" t="s">
        <v>243</v>
      </c>
    </row>
    <row r="249" customFormat="false" ht="15.75" hidden="false" customHeight="false" outlineLevel="0" collapsed="false">
      <c r="A249" s="2" t="s">
        <v>120</v>
      </c>
      <c r="B249" s="2" t="str">
        <f aca="false">LEFT(A249,LEN(A249)-2)</f>
        <v>TR5 0</v>
      </c>
      <c r="C249" s="0" t="s">
        <v>10</v>
      </c>
      <c r="H249" s="3" t="s">
        <v>223</v>
      </c>
    </row>
    <row r="250" customFormat="false" ht="15.75" hidden="false" customHeight="false" outlineLevel="0" collapsed="false">
      <c r="A250" s="2" t="s">
        <v>45</v>
      </c>
      <c r="B250" s="2" t="str">
        <f aca="false">LEFT(A250,LEN(A250)-2)</f>
        <v>TR5 0</v>
      </c>
      <c r="C250" s="0" t="s">
        <v>10</v>
      </c>
      <c r="H250" s="3" t="s">
        <v>80</v>
      </c>
    </row>
    <row r="251" customFormat="false" ht="15.75" hidden="false" customHeight="false" outlineLevel="0" collapsed="false">
      <c r="A251" s="2" t="s">
        <v>207</v>
      </c>
      <c r="B251" s="2" t="str">
        <f aca="false">LEFT(A251,LEN(A251)-2)</f>
        <v>TR6 0</v>
      </c>
      <c r="C251" s="0" t="s">
        <v>10</v>
      </c>
      <c r="H251" s="3" t="s">
        <v>263</v>
      </c>
    </row>
    <row r="252" customFormat="false" ht="15.75" hidden="false" customHeight="false" outlineLevel="0" collapsed="false">
      <c r="A252" s="2" t="s">
        <v>264</v>
      </c>
      <c r="B252" s="2" t="str">
        <f aca="false">LEFT(A252,LEN(A252)-2)</f>
        <v>TR6 0</v>
      </c>
      <c r="C252" s="0" t="s">
        <v>10</v>
      </c>
      <c r="H252" s="3" t="s">
        <v>27</v>
      </c>
    </row>
    <row r="253" customFormat="false" ht="15.75" hidden="false" customHeight="false" outlineLevel="0" collapsed="false">
      <c r="A253" s="2" t="s">
        <v>129</v>
      </c>
      <c r="B253" s="2" t="str">
        <f aca="false">LEFT(A253,LEN(A253)-2)</f>
        <v>TR6 0</v>
      </c>
      <c r="C253" s="0" t="s">
        <v>10</v>
      </c>
      <c r="H253" s="3" t="s">
        <v>245</v>
      </c>
    </row>
    <row r="254" customFormat="false" ht="15.75" hidden="false" customHeight="false" outlineLevel="0" collapsed="false">
      <c r="A254" s="2" t="s">
        <v>194</v>
      </c>
      <c r="B254" s="2" t="str">
        <f aca="false">LEFT(A254,LEN(A254)-2)</f>
        <v>TR6 0</v>
      </c>
      <c r="C254" s="0" t="s">
        <v>18</v>
      </c>
      <c r="H254" s="3" t="s">
        <v>175</v>
      </c>
    </row>
    <row r="255" customFormat="false" ht="15.75" hidden="false" customHeight="false" outlineLevel="0" collapsed="false">
      <c r="A255" s="2" t="s">
        <v>256</v>
      </c>
      <c r="B255" s="2" t="str">
        <f aca="false">LEFT(A255,LEN(A255)-2)</f>
        <v>TR6 0</v>
      </c>
      <c r="C255" s="0" t="s">
        <v>10</v>
      </c>
      <c r="H255" s="3" t="s">
        <v>4</v>
      </c>
    </row>
    <row r="256" customFormat="false" ht="15.75" hidden="false" customHeight="false" outlineLevel="0" collapsed="false">
      <c r="A256" s="2" t="s">
        <v>265</v>
      </c>
      <c r="B256" s="2" t="str">
        <f aca="false">LEFT(A256,LEN(A256)-2)</f>
        <v>TR6 0</v>
      </c>
      <c r="C256" s="0" t="s">
        <v>10</v>
      </c>
      <c r="H256" s="3" t="s">
        <v>266</v>
      </c>
    </row>
    <row r="257" customFormat="false" ht="15.75" hidden="false" customHeight="false" outlineLevel="0" collapsed="false">
      <c r="A257" s="2" t="s">
        <v>186</v>
      </c>
      <c r="B257" s="2" t="str">
        <f aca="false">LEFT(A257,LEN(A257)-2)</f>
        <v>TR6 0</v>
      </c>
      <c r="C257" s="0" t="s">
        <v>10</v>
      </c>
      <c r="H257" s="3" t="s">
        <v>70</v>
      </c>
    </row>
    <row r="258" customFormat="false" ht="15.75" hidden="false" customHeight="false" outlineLevel="0" collapsed="false">
      <c r="A258" s="2" t="s">
        <v>257</v>
      </c>
      <c r="B258" s="2" t="str">
        <f aca="false">LEFT(A258,LEN(A258)-2)</f>
        <v>TR6 0</v>
      </c>
      <c r="C258" s="0" t="s">
        <v>267</v>
      </c>
      <c r="H258" s="3" t="s">
        <v>255</v>
      </c>
    </row>
    <row r="259" customFormat="false" ht="15.75" hidden="false" customHeight="false" outlineLevel="0" collapsed="false">
      <c r="A259" s="2" t="s">
        <v>192</v>
      </c>
      <c r="B259" s="2" t="str">
        <f aca="false">LEFT(A259,LEN(A259)-2)</f>
        <v>TR6 0</v>
      </c>
      <c r="C259" s="0" t="s">
        <v>267</v>
      </c>
      <c r="H259" s="3" t="s">
        <v>195</v>
      </c>
    </row>
    <row r="260" customFormat="false" ht="15.75" hidden="false" customHeight="false" outlineLevel="0" collapsed="false">
      <c r="A260" s="2" t="s">
        <v>192</v>
      </c>
      <c r="B260" s="2" t="str">
        <f aca="false">LEFT(A260,LEN(A260)-2)</f>
        <v>TR6 0</v>
      </c>
      <c r="C260" s="0" t="s">
        <v>267</v>
      </c>
      <c r="H260" s="3" t="s">
        <v>241</v>
      </c>
    </row>
    <row r="261" customFormat="false" ht="15.75" hidden="false" customHeight="false" outlineLevel="0" collapsed="false">
      <c r="A261" s="2" t="s">
        <v>192</v>
      </c>
      <c r="B261" s="2" t="str">
        <f aca="false">LEFT(A261,LEN(A261)-2)</f>
        <v>TR6 0</v>
      </c>
      <c r="C261" s="0" t="s">
        <v>267</v>
      </c>
      <c r="H261" s="3" t="s">
        <v>121</v>
      </c>
    </row>
    <row r="262" customFormat="false" ht="15.75" hidden="false" customHeight="false" outlineLevel="0" collapsed="false">
      <c r="A262" s="2" t="s">
        <v>201</v>
      </c>
      <c r="B262" s="2" t="str">
        <f aca="false">LEFT(A262,LEN(A262)-2)</f>
        <v>TR6 0</v>
      </c>
      <c r="C262" s="0" t="s">
        <v>267</v>
      </c>
      <c r="H262" s="3" t="s">
        <v>225</v>
      </c>
    </row>
    <row r="263" customFormat="false" ht="15.75" hidden="false" customHeight="false" outlineLevel="0" collapsed="false">
      <c r="A263" s="2" t="s">
        <v>246</v>
      </c>
      <c r="B263" s="2" t="str">
        <f aca="false">LEFT(A263,LEN(A263)-2)</f>
        <v>TR6 0</v>
      </c>
      <c r="C263" s="0" t="s">
        <v>267</v>
      </c>
      <c r="H263" s="3" t="s">
        <v>247</v>
      </c>
    </row>
    <row r="264" customFormat="false" ht="15.75" hidden="false" customHeight="false" outlineLevel="0" collapsed="false">
      <c r="A264" s="2" t="s">
        <v>228</v>
      </c>
      <c r="B264" s="2" t="str">
        <f aca="false">LEFT(A264,LEN(A264)-2)</f>
        <v>TR8 5</v>
      </c>
      <c r="C264" s="0" t="s">
        <v>267</v>
      </c>
      <c r="H264" s="3" t="s">
        <v>268</v>
      </c>
    </row>
    <row r="265" customFormat="false" ht="15.75" hidden="false" customHeight="false" outlineLevel="0" collapsed="false">
      <c r="A265" s="2" t="s">
        <v>84</v>
      </c>
      <c r="B265" s="2" t="str">
        <f aca="false">LEFT(A265,LEN(A265)-2)</f>
        <v>TR8 5</v>
      </c>
      <c r="C265" s="0" t="s">
        <v>267</v>
      </c>
      <c r="H265" s="3" t="s">
        <v>94</v>
      </c>
    </row>
    <row r="266" customFormat="false" ht="15.75" hidden="false" customHeight="false" outlineLevel="0" collapsed="false">
      <c r="A266" s="2" t="s">
        <v>30</v>
      </c>
      <c r="B266" s="2" t="str">
        <f aca="false">LEFT(A266,LEN(A266)-2)</f>
        <v>TR8 5</v>
      </c>
      <c r="C266" s="0" t="s">
        <v>267</v>
      </c>
      <c r="H266" s="3" t="s">
        <v>264</v>
      </c>
    </row>
    <row r="267" customFormat="false" ht="15.75" hidden="false" customHeight="false" outlineLevel="0" collapsed="false">
      <c r="A267" s="2" t="s">
        <v>78</v>
      </c>
      <c r="B267" s="2" t="str">
        <f aca="false">LEFT(A267,LEN(A267)-2)</f>
        <v>TR7 1</v>
      </c>
      <c r="C267" s="0" t="s">
        <v>267</v>
      </c>
      <c r="H267" s="3" t="s">
        <v>258</v>
      </c>
    </row>
    <row r="268" customFormat="false" ht="15.75" hidden="false" customHeight="false" outlineLevel="0" collapsed="false">
      <c r="A268" s="2" t="s">
        <v>16</v>
      </c>
      <c r="B268" s="2" t="str">
        <f aca="false">LEFT(A268,LEN(A268)-2)</f>
        <v>TR4 9</v>
      </c>
      <c r="C268" s="0" t="s">
        <v>10</v>
      </c>
      <c r="H268" s="3" t="s">
        <v>262</v>
      </c>
    </row>
    <row r="269" customFormat="false" ht="15.75" hidden="false" customHeight="false" outlineLevel="0" collapsed="false">
      <c r="A269" s="2" t="s">
        <v>19</v>
      </c>
      <c r="B269" s="2" t="str">
        <f aca="false">LEFT(A269,LEN(A269)-2)</f>
        <v>TR4 9</v>
      </c>
      <c r="C269" s="0" t="s">
        <v>10</v>
      </c>
      <c r="H269" s="3" t="s">
        <v>21</v>
      </c>
    </row>
    <row r="270" customFormat="false" ht="15.75" hidden="false" customHeight="false" outlineLevel="0" collapsed="false">
      <c r="A270" s="2" t="s">
        <v>193</v>
      </c>
      <c r="B270" s="2" t="str">
        <f aca="false">LEFT(A270,LEN(A270)-2)</f>
        <v>TR4 9</v>
      </c>
      <c r="C270" s="0" t="s">
        <v>267</v>
      </c>
      <c r="H270" s="3" t="s">
        <v>211</v>
      </c>
    </row>
    <row r="271" customFormat="false" ht="15.75" hidden="false" customHeight="false" outlineLevel="0" collapsed="false">
      <c r="A271" s="2" t="s">
        <v>204</v>
      </c>
      <c r="B271" s="2" t="str">
        <f aca="false">LEFT(A271,LEN(A271)-2)</f>
        <v>TR1 1</v>
      </c>
      <c r="C271" s="0" t="s">
        <v>10</v>
      </c>
      <c r="H271" s="3" t="s">
        <v>130</v>
      </c>
    </row>
    <row r="272" customFormat="false" ht="15.75" hidden="false" customHeight="false" outlineLevel="0" collapsed="false">
      <c r="A272" s="2" t="s">
        <v>177</v>
      </c>
      <c r="B272" s="2" t="str">
        <f aca="false">LEFT(A272,LEN(A272)-2)</f>
        <v>TR7 1</v>
      </c>
      <c r="C272" s="0" t="s">
        <v>267</v>
      </c>
      <c r="H272" s="3" t="s">
        <v>166</v>
      </c>
    </row>
    <row r="273" customFormat="false" ht="15.75" hidden="false" customHeight="false" outlineLevel="0" collapsed="false">
      <c r="A273" s="2" t="s">
        <v>268</v>
      </c>
      <c r="B273" s="2" t="str">
        <f aca="false">LEFT(A273,LEN(A273)-2)</f>
        <v>TR7 2</v>
      </c>
      <c r="C273" s="0" t="s">
        <v>267</v>
      </c>
      <c r="H273" s="3" t="s">
        <v>164</v>
      </c>
    </row>
    <row r="274" customFormat="false" ht="15.75" hidden="false" customHeight="false" outlineLevel="0" collapsed="false">
      <c r="A274" s="2" t="s">
        <v>269</v>
      </c>
      <c r="B274" s="2" t="str">
        <f aca="false">LEFT(A274,LEN(A274)-2)</f>
        <v>TR7 2</v>
      </c>
      <c r="C274" s="0" t="s">
        <v>267</v>
      </c>
      <c r="H274" s="3" t="s">
        <v>27</v>
      </c>
    </row>
    <row r="275" customFormat="false" ht="15.75" hidden="false" customHeight="false" outlineLevel="0" collapsed="false">
      <c r="A275" s="2" t="s">
        <v>248</v>
      </c>
      <c r="B275" s="2" t="str">
        <f aca="false">LEFT(A275,LEN(A275)-2)</f>
        <v>TR7 3</v>
      </c>
      <c r="C275" s="0" t="s">
        <v>267</v>
      </c>
      <c r="H275" s="3" t="s">
        <v>237</v>
      </c>
    </row>
    <row r="276" customFormat="false" ht="15.75" hidden="false" customHeight="false" outlineLevel="0" collapsed="false">
      <c r="A276" s="2" t="s">
        <v>251</v>
      </c>
      <c r="B276" s="2" t="str">
        <f aca="false">LEFT(A276,LEN(A276)-2)</f>
        <v>TR7 3</v>
      </c>
      <c r="C276" s="0" t="s">
        <v>267</v>
      </c>
      <c r="H276" s="3" t="s">
        <v>124</v>
      </c>
    </row>
    <row r="277" customFormat="false" ht="15.75" hidden="false" customHeight="false" outlineLevel="0" collapsed="false">
      <c r="A277" s="2" t="s">
        <v>107</v>
      </c>
      <c r="B277" s="2" t="str">
        <f aca="false">LEFT(A277,LEN(A277)-2)</f>
        <v>TR7 3</v>
      </c>
      <c r="C277" s="0" t="s">
        <v>267</v>
      </c>
      <c r="H277" s="3" t="s">
        <v>216</v>
      </c>
    </row>
    <row r="278" customFormat="false" ht="15.75" hidden="false" customHeight="false" outlineLevel="0" collapsed="false">
      <c r="A278" s="2" t="s">
        <v>219</v>
      </c>
      <c r="B278" s="2" t="str">
        <f aca="false">LEFT(A278,LEN(A278)-2)</f>
        <v>TR8 5</v>
      </c>
      <c r="C278" s="0" t="s">
        <v>267</v>
      </c>
      <c r="H278" s="3" t="s">
        <v>173</v>
      </c>
    </row>
    <row r="279" customFormat="false" ht="15.75" hidden="false" customHeight="false" outlineLevel="0" collapsed="false">
      <c r="A279" s="2" t="s">
        <v>53</v>
      </c>
      <c r="B279" s="2" t="str">
        <f aca="false">LEFT(A279,LEN(A279)-2)</f>
        <v>TR8 5</v>
      </c>
      <c r="C279" s="0" t="s">
        <v>10</v>
      </c>
      <c r="H279" s="3" t="s">
        <v>270</v>
      </c>
    </row>
    <row r="280" customFormat="false" ht="15.75" hidden="false" customHeight="false" outlineLevel="0" collapsed="false">
      <c r="A280" s="2" t="s">
        <v>271</v>
      </c>
      <c r="B280" s="2" t="str">
        <f aca="false">LEFT(A280,LEN(A280)-2)</f>
        <v>TR8 5</v>
      </c>
      <c r="C280" s="0" t="s">
        <v>10</v>
      </c>
      <c r="H280" s="3" t="s">
        <v>44</v>
      </c>
    </row>
    <row r="281" customFormat="false" ht="15.75" hidden="false" customHeight="false" outlineLevel="0" collapsed="false">
      <c r="A281" s="2" t="s">
        <v>150</v>
      </c>
      <c r="B281" s="2" t="str">
        <f aca="false">LEFT(A281,LEN(A281)-2)</f>
        <v>TR8 5</v>
      </c>
      <c r="C281" s="0" t="s">
        <v>267</v>
      </c>
      <c r="H281" s="3" t="s">
        <v>41</v>
      </c>
    </row>
    <row r="282" customFormat="false" ht="15.75" hidden="false" customHeight="false" outlineLevel="0" collapsed="false">
      <c r="A282" s="2" t="s">
        <v>263</v>
      </c>
      <c r="B282" s="2" t="str">
        <f aca="false">LEFT(A282,LEN(A282)-2)</f>
        <v>TR8 4</v>
      </c>
      <c r="C282" s="0" t="s">
        <v>267</v>
      </c>
      <c r="H282" s="3" t="s">
        <v>156</v>
      </c>
    </row>
    <row r="283" customFormat="false" ht="15.75" hidden="false" customHeight="false" outlineLevel="0" collapsed="false">
      <c r="A283" s="2" t="s">
        <v>244</v>
      </c>
      <c r="B283" s="2" t="str">
        <f aca="false">LEFT(A283,LEN(A283)-2)</f>
        <v>TR7 3</v>
      </c>
      <c r="C283" s="0" t="s">
        <v>267</v>
      </c>
      <c r="H283" s="3" t="s">
        <v>272</v>
      </c>
    </row>
    <row r="284" customFormat="false" ht="15.75" hidden="false" customHeight="false" outlineLevel="0" collapsed="false">
      <c r="A284" s="2" t="s">
        <v>9</v>
      </c>
      <c r="B284" s="2" t="str">
        <f aca="false">LEFT(A284,LEN(A284)-2)</f>
        <v>TR8 5</v>
      </c>
      <c r="C284" s="0" t="s">
        <v>267</v>
      </c>
      <c r="H284" s="3" t="s">
        <v>265</v>
      </c>
    </row>
    <row r="285" customFormat="false" ht="15.75" hidden="false" customHeight="false" outlineLevel="0" collapsed="false">
      <c r="A285" s="2" t="s">
        <v>266</v>
      </c>
      <c r="B285" s="2" t="str">
        <f aca="false">LEFT(A285,LEN(A285)-2)</f>
        <v>TR2 4</v>
      </c>
      <c r="C285" s="0" t="s">
        <v>267</v>
      </c>
      <c r="H285" s="3" t="s">
        <v>79</v>
      </c>
    </row>
    <row r="286" customFormat="false" ht="15.75" hidden="false" customHeight="false" outlineLevel="0" collapsed="false">
      <c r="A286" s="2" t="s">
        <v>270</v>
      </c>
      <c r="B286" s="2" t="str">
        <f aca="false">LEFT(A286,LEN(A286)-2)</f>
        <v>TR27 4</v>
      </c>
      <c r="C286" s="0" t="s">
        <v>267</v>
      </c>
      <c r="H286" s="3" t="s">
        <v>77</v>
      </c>
    </row>
    <row r="287" customFormat="false" ht="15.75" hidden="false" customHeight="false" outlineLevel="0" collapsed="false">
      <c r="A287" s="2" t="s">
        <v>132</v>
      </c>
      <c r="B287" s="2" t="str">
        <f aca="false">LEFT(A287,LEN(A287)-2)</f>
        <v>TR8 4</v>
      </c>
      <c r="C287" s="0" t="s">
        <v>267</v>
      </c>
      <c r="H287" s="3" t="s">
        <v>93</v>
      </c>
    </row>
    <row r="288" customFormat="false" ht="15.75" hidden="false" customHeight="false" outlineLevel="0" collapsed="false">
      <c r="A288" s="2" t="s">
        <v>249</v>
      </c>
      <c r="B288" s="2" t="str">
        <f aca="false">LEFT(A288,LEN(A288)-2)</f>
        <v>TR9 6</v>
      </c>
      <c r="C288" s="0" t="s">
        <v>267</v>
      </c>
      <c r="H288" s="3" t="s">
        <v>50</v>
      </c>
    </row>
    <row r="289" customFormat="false" ht="15.75" hidden="false" customHeight="false" outlineLevel="0" collapsed="false">
      <c r="A289" s="2" t="s">
        <v>125</v>
      </c>
      <c r="B289" s="2" t="str">
        <f aca="false">LEFT(A289,LEN(A289)-2)</f>
        <v>TR9 6</v>
      </c>
      <c r="C289" s="0" t="s">
        <v>267</v>
      </c>
      <c r="H289" s="3" t="s">
        <v>21</v>
      </c>
    </row>
    <row r="290" customFormat="false" ht="15.75" hidden="false" customHeight="false" outlineLevel="0" collapsed="false">
      <c r="A290" s="2" t="s">
        <v>198</v>
      </c>
      <c r="B290" s="2" t="str">
        <f aca="false">LEFT(A290,LEN(A290)-2)</f>
        <v>TR9 6</v>
      </c>
      <c r="C290" s="0" t="s">
        <v>267</v>
      </c>
      <c r="H290" s="3" t="s">
        <v>271</v>
      </c>
    </row>
    <row r="291" customFormat="false" ht="15.75" hidden="false" customHeight="false" outlineLevel="0" collapsed="false">
      <c r="A291" s="2" t="s">
        <v>67</v>
      </c>
      <c r="B291" s="2" t="str">
        <f aca="false">LEFT(A291,LEN(A291)-2)</f>
        <v>TR9 6</v>
      </c>
      <c r="C291" s="0" t="s">
        <v>267</v>
      </c>
      <c r="H291" s="3" t="s">
        <v>235</v>
      </c>
    </row>
    <row r="292" customFormat="false" ht="15.75" hidden="false" customHeight="false" outlineLevel="0" collapsed="false">
      <c r="A292" s="2" t="s">
        <v>163</v>
      </c>
      <c r="B292" s="2" t="str">
        <f aca="false">LEFT(A292,LEN(A292)-2)</f>
        <v>TR9 6</v>
      </c>
      <c r="C292" s="0" t="s">
        <v>267</v>
      </c>
      <c r="H292" s="3" t="s">
        <v>221</v>
      </c>
    </row>
    <row r="293" customFormat="false" ht="15.75" hidden="false" customHeight="false" outlineLevel="0" collapsed="false">
      <c r="A293" s="2" t="s">
        <v>259</v>
      </c>
      <c r="B293" s="2" t="str">
        <f aca="false">LEFT(A293,LEN(A293)-2)</f>
        <v>TR9 6</v>
      </c>
      <c r="C293" s="0" t="s">
        <v>267</v>
      </c>
      <c r="H293" s="3" t="s">
        <v>86</v>
      </c>
    </row>
    <row r="294" customFormat="false" ht="15.75" hidden="false" customHeight="false" outlineLevel="0" collapsed="false">
      <c r="A294" s="2" t="s">
        <v>273</v>
      </c>
      <c r="B294" s="2" t="str">
        <f aca="false">LEFT(A294,LEN(A294)-2)</f>
        <v>TR8 4</v>
      </c>
      <c r="C294" s="0" t="s">
        <v>267</v>
      </c>
      <c r="H294" s="3" t="s">
        <v>254</v>
      </c>
    </row>
    <row r="295" customFormat="false" ht="15.75" hidden="false" customHeight="false" outlineLevel="0" collapsed="false">
      <c r="A295" s="2" t="s">
        <v>229</v>
      </c>
      <c r="B295" s="2" t="str">
        <f aca="false">LEFT(A295,LEN(A295)-2)</f>
        <v>TR8 4</v>
      </c>
      <c r="C295" s="0" t="s">
        <v>267</v>
      </c>
      <c r="H295" s="3" t="s">
        <v>253</v>
      </c>
    </row>
    <row r="296" customFormat="false" ht="15.75" hidden="false" customHeight="false" outlineLevel="0" collapsed="false">
      <c r="A296" s="2" t="s">
        <v>157</v>
      </c>
      <c r="B296" s="2" t="str">
        <f aca="false">LEFT(A296,LEN(A296)-2)</f>
        <v>TR8 4</v>
      </c>
      <c r="C296" s="0" t="s">
        <v>267</v>
      </c>
      <c r="H296" s="3" t="s">
        <v>4</v>
      </c>
    </row>
    <row r="297" customFormat="false" ht="15.75" hidden="false" customHeight="false" outlineLevel="0" collapsed="false">
      <c r="A297" s="2" t="s">
        <v>160</v>
      </c>
      <c r="B297" s="2" t="str">
        <f aca="false">LEFT(A297,LEN(A297)-2)</f>
        <v>TR2 5</v>
      </c>
      <c r="C297" s="0" t="s">
        <v>10</v>
      </c>
      <c r="H297" s="3" t="s">
        <v>252</v>
      </c>
    </row>
    <row r="298" customFormat="false" ht="15.75" hidden="false" customHeight="false" outlineLevel="0" collapsed="false">
      <c r="A298" s="2" t="s">
        <v>55</v>
      </c>
      <c r="B298" s="2" t="str">
        <f aca="false">LEFT(A298,LEN(A298)-2)</f>
        <v>TR2 5</v>
      </c>
      <c r="C298" s="0" t="s">
        <v>267</v>
      </c>
      <c r="H298" s="3" t="s">
        <v>269</v>
      </c>
    </row>
    <row r="299" customFormat="false" ht="15.75" hidden="false" customHeight="false" outlineLevel="0" collapsed="false">
      <c r="A299" s="2" t="s">
        <v>165</v>
      </c>
      <c r="B299" s="2" t="str">
        <f aca="false">LEFT(A299,LEN(A299)-2)</f>
        <v>TR2 4</v>
      </c>
      <c r="C299" s="0" t="s">
        <v>10</v>
      </c>
      <c r="H299" s="3" t="s">
        <v>80</v>
      </c>
    </row>
    <row r="300" customFormat="false" ht="15.75" hidden="false" customHeight="false" outlineLevel="0" collapsed="false">
      <c r="A300" s="2" t="s">
        <v>206</v>
      </c>
      <c r="B300" s="2" t="str">
        <f aca="false">LEFT(A300,LEN(A300)-2)</f>
        <v>TR9 6</v>
      </c>
      <c r="C300" s="0" t="s">
        <v>267</v>
      </c>
      <c r="H300" s="3" t="s">
        <v>260</v>
      </c>
    </row>
    <row r="301" customFormat="false" ht="15.75" hidden="false" customHeight="false" outlineLevel="0" collapsed="false">
      <c r="A301" s="2" t="s">
        <v>272</v>
      </c>
      <c r="B301" s="2" t="str">
        <f aca="false">LEFT(A301,LEN(A301)-2)</f>
        <v>TR5 0</v>
      </c>
      <c r="C301" s="0" t="s">
        <v>18</v>
      </c>
      <c r="H301" s="3" t="s">
        <v>273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H30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RowHeight="15" zeroHeight="false" outlineLevelRow="0" outlineLevelCol="0"/>
  <cols>
    <col collapsed="false" customWidth="true" hidden="false" outlineLevel="0" max="2" min="1" style="0" width="9.14"/>
    <col collapsed="false" customWidth="true" hidden="false" outlineLevel="0" max="3" min="3" style="0" width="15.28"/>
    <col collapsed="false" customWidth="true" hidden="false" outlineLevel="0" max="4" min="4" style="0" width="28.14"/>
    <col collapsed="false" customWidth="true" hidden="false" outlineLevel="0" max="5" min="5" style="0" width="26.85"/>
    <col collapsed="false" customWidth="true" hidden="false" outlineLevel="0" max="6" min="6" style="0" width="40.85"/>
    <col collapsed="false" customWidth="true" hidden="false" outlineLevel="0" max="7" min="7" style="0" width="17.43"/>
    <col collapsed="false" customWidth="true" hidden="false" outlineLevel="0" max="8" min="8" style="0" width="27.85"/>
    <col collapsed="false" customWidth="true" hidden="false" outlineLevel="0" max="1025" min="9" style="0" width="9.14"/>
  </cols>
  <sheetData>
    <row r="1" customFormat="false" ht="15" hidden="false" customHeight="false" outlineLevel="0" collapsed="false">
      <c r="D1" s="4" t="s">
        <v>274</v>
      </c>
    </row>
    <row r="2" customFormat="false" ht="15" hidden="false" customHeight="false" outlineLevel="0" collapsed="false">
      <c r="D2" s="1" t="s">
        <v>5</v>
      </c>
      <c r="E2" s="1" t="s">
        <v>7</v>
      </c>
      <c r="F2" s="1" t="s">
        <v>10</v>
      </c>
      <c r="G2" s="1" t="s">
        <v>18</v>
      </c>
      <c r="H2" s="1" t="s">
        <v>267</v>
      </c>
    </row>
    <row r="3" customFormat="false" ht="15" hidden="false" customHeight="false" outlineLevel="0" collapsed="false">
      <c r="B3" s="5" t="s">
        <v>275</v>
      </c>
      <c r="C3" s="5" t="s">
        <v>1</v>
      </c>
      <c r="D3" s="1" t="s">
        <v>62</v>
      </c>
      <c r="E3" s="1" t="s">
        <v>276</v>
      </c>
      <c r="F3" s="1" t="s">
        <v>277</v>
      </c>
      <c r="G3" s="1" t="s">
        <v>278</v>
      </c>
      <c r="H3" s="1" t="s">
        <v>279</v>
      </c>
    </row>
    <row r="4" customFormat="false" ht="15" hidden="false" customHeight="false" outlineLevel="0" collapsed="false">
      <c r="B4" s="1" t="s">
        <v>4</v>
      </c>
      <c r="C4" s="1" t="str">
        <f aca="false">LEFT(B4,LEN(B4)-2)</f>
        <v>TR22 0</v>
      </c>
      <c r="D4" s="6" t="n">
        <v>2.690537296</v>
      </c>
      <c r="E4" s="6" t="n">
        <v>16.690030432</v>
      </c>
      <c r="F4" s="6" t="n">
        <v>21.232253904</v>
      </c>
      <c r="G4" s="6" t="n">
        <v>32.758689664</v>
      </c>
      <c r="H4" s="6" t="n">
        <v>35.312525296</v>
      </c>
    </row>
    <row r="5" customFormat="false" ht="15" hidden="false" customHeight="false" outlineLevel="0" collapsed="false">
      <c r="B5" s="1" t="s">
        <v>4</v>
      </c>
      <c r="C5" s="1" t="str">
        <f aca="false">LEFT(B5,LEN(B5)-2)</f>
        <v>TR22 0</v>
      </c>
      <c r="D5" s="6" t="n">
        <v>2.690537296</v>
      </c>
      <c r="E5" s="6" t="n">
        <v>16.690030432</v>
      </c>
      <c r="F5" s="6" t="n">
        <v>21.232253904</v>
      </c>
      <c r="G5" s="6" t="n">
        <v>32.758689664</v>
      </c>
      <c r="H5" s="6" t="n">
        <v>35.312525296</v>
      </c>
    </row>
    <row r="6" customFormat="false" ht="15" hidden="false" customHeight="false" outlineLevel="0" collapsed="false">
      <c r="B6" s="1" t="s">
        <v>4</v>
      </c>
      <c r="C6" s="1" t="str">
        <f aca="false">LEFT(B6,LEN(B6)-2)</f>
        <v>TR22 0</v>
      </c>
      <c r="D6" s="6" t="n">
        <v>2.690537296</v>
      </c>
      <c r="E6" s="6" t="n">
        <v>16.690030432</v>
      </c>
      <c r="F6" s="6" t="n">
        <v>21.232253904</v>
      </c>
      <c r="G6" s="6" t="n">
        <v>32.758689664</v>
      </c>
      <c r="H6" s="6" t="n">
        <v>35.312525296</v>
      </c>
    </row>
    <row r="7" customFormat="false" ht="15" hidden="false" customHeight="false" outlineLevel="0" collapsed="false">
      <c r="B7" s="1" t="s">
        <v>4</v>
      </c>
      <c r="C7" s="1" t="str">
        <f aca="false">LEFT(B7,LEN(B7)-2)</f>
        <v>TR22 0</v>
      </c>
      <c r="D7" s="6" t="n">
        <v>2.690537296</v>
      </c>
      <c r="E7" s="6" t="n">
        <v>16.690030432</v>
      </c>
      <c r="F7" s="6" t="n">
        <v>21.232253904</v>
      </c>
      <c r="G7" s="6" t="n">
        <v>32.758689664</v>
      </c>
      <c r="H7" s="6" t="n">
        <v>35.312525296</v>
      </c>
    </row>
    <row r="8" customFormat="false" ht="15" hidden="false" customHeight="false" outlineLevel="0" collapsed="false">
      <c r="B8" s="1" t="s">
        <v>4</v>
      </c>
      <c r="C8" s="1" t="str">
        <f aca="false">LEFT(B8,LEN(B8)-2)</f>
        <v>TR22 0</v>
      </c>
      <c r="D8" s="6" t="n">
        <v>2.690537296</v>
      </c>
      <c r="E8" s="6" t="n">
        <v>16.690030432</v>
      </c>
      <c r="F8" s="6" t="n">
        <v>21.232253904</v>
      </c>
      <c r="G8" s="6" t="n">
        <v>32.758689664</v>
      </c>
      <c r="H8" s="6" t="n">
        <v>35.312525296</v>
      </c>
    </row>
    <row r="9" customFormat="false" ht="15" hidden="false" customHeight="false" outlineLevel="0" collapsed="false">
      <c r="B9" s="1" t="s">
        <v>4</v>
      </c>
      <c r="C9" s="1" t="str">
        <f aca="false">LEFT(B9,LEN(B9)-2)</f>
        <v>TR22 0</v>
      </c>
      <c r="D9" s="6" t="n">
        <v>2.690537296</v>
      </c>
      <c r="E9" s="6" t="n">
        <v>16.690030432</v>
      </c>
      <c r="F9" s="6" t="n">
        <v>21.232253904</v>
      </c>
      <c r="G9" s="6" t="n">
        <v>32.758689664</v>
      </c>
      <c r="H9" s="6" t="n">
        <v>35.312525296</v>
      </c>
    </row>
    <row r="10" customFormat="false" ht="15" hidden="false" customHeight="false" outlineLevel="0" collapsed="false">
      <c r="B10" s="1" t="s">
        <v>4</v>
      </c>
      <c r="C10" s="1" t="str">
        <f aca="false">LEFT(B10,LEN(B10)-2)</f>
        <v>TR22 0</v>
      </c>
      <c r="D10" s="6" t="n">
        <v>2.690537296</v>
      </c>
      <c r="E10" s="6" t="n">
        <v>16.690030432</v>
      </c>
      <c r="F10" s="6" t="n">
        <v>21.232253904</v>
      </c>
      <c r="G10" s="6" t="n">
        <v>32.758689664</v>
      </c>
      <c r="H10" s="6" t="n">
        <v>35.312525296</v>
      </c>
    </row>
    <row r="11" customFormat="false" ht="15" hidden="false" customHeight="false" outlineLevel="0" collapsed="false">
      <c r="B11" s="1" t="s">
        <v>4</v>
      </c>
      <c r="C11" s="1" t="str">
        <f aca="false">LEFT(B11,LEN(B11)-2)</f>
        <v>TR22 0</v>
      </c>
      <c r="D11" s="6" t="n">
        <v>2.690537296</v>
      </c>
      <c r="E11" s="6" t="n">
        <v>16.690030432</v>
      </c>
      <c r="F11" s="6" t="n">
        <v>21.232253904</v>
      </c>
      <c r="G11" s="6" t="n">
        <v>32.758689664</v>
      </c>
      <c r="H11" s="6" t="n">
        <v>35.312525296</v>
      </c>
    </row>
    <row r="12" customFormat="false" ht="15" hidden="false" customHeight="false" outlineLevel="0" collapsed="false">
      <c r="B12" s="1" t="s">
        <v>4</v>
      </c>
      <c r="C12" s="1" t="str">
        <f aca="false">LEFT(B12,LEN(B12)-2)</f>
        <v>TR22 0</v>
      </c>
      <c r="D12" s="6" t="n">
        <v>2.690537296</v>
      </c>
      <c r="E12" s="6" t="n">
        <v>16.690030432</v>
      </c>
      <c r="F12" s="6" t="n">
        <v>21.232253904</v>
      </c>
      <c r="G12" s="6" t="n">
        <v>32.758689664</v>
      </c>
      <c r="H12" s="6" t="n">
        <v>35.312525296</v>
      </c>
    </row>
    <row r="13" customFormat="false" ht="15" hidden="false" customHeight="false" outlineLevel="0" collapsed="false">
      <c r="B13" s="1" t="s">
        <v>4</v>
      </c>
      <c r="C13" s="1" t="str">
        <f aca="false">LEFT(B13,LEN(B13)-2)</f>
        <v>TR22 0</v>
      </c>
      <c r="D13" s="6" t="n">
        <v>2.690537296</v>
      </c>
      <c r="E13" s="6" t="n">
        <v>16.690030432</v>
      </c>
      <c r="F13" s="6" t="n">
        <v>21.232253904</v>
      </c>
      <c r="G13" s="6" t="n">
        <v>32.758689664</v>
      </c>
      <c r="H13" s="6" t="n">
        <v>35.312525296</v>
      </c>
    </row>
    <row r="14" customFormat="false" ht="15" hidden="false" customHeight="false" outlineLevel="0" collapsed="false">
      <c r="B14" s="1" t="s">
        <v>4</v>
      </c>
      <c r="C14" s="1" t="str">
        <f aca="false">LEFT(B14,LEN(B14)-2)</f>
        <v>TR22 0</v>
      </c>
      <c r="D14" s="6" t="n">
        <v>2.690537296</v>
      </c>
      <c r="E14" s="6" t="n">
        <v>16.690030432</v>
      </c>
      <c r="F14" s="6" t="n">
        <v>21.232253904</v>
      </c>
      <c r="G14" s="6" t="n">
        <v>32.758689664</v>
      </c>
      <c r="H14" s="6" t="n">
        <v>35.312525296</v>
      </c>
    </row>
    <row r="15" customFormat="false" ht="15" hidden="false" customHeight="false" outlineLevel="0" collapsed="false">
      <c r="B15" s="1" t="s">
        <v>4</v>
      </c>
      <c r="C15" s="1" t="str">
        <f aca="false">LEFT(B15,LEN(B15)-2)</f>
        <v>TR22 0</v>
      </c>
      <c r="D15" s="6" t="n">
        <v>2.690537296</v>
      </c>
      <c r="E15" s="6" t="n">
        <v>16.690030432</v>
      </c>
      <c r="F15" s="6" t="n">
        <v>21.232253904</v>
      </c>
      <c r="G15" s="6" t="n">
        <v>32.758689664</v>
      </c>
      <c r="H15" s="6" t="n">
        <v>35.312525296</v>
      </c>
    </row>
    <row r="16" customFormat="false" ht="15" hidden="false" customHeight="false" outlineLevel="0" collapsed="false">
      <c r="B16" s="1" t="s">
        <v>21</v>
      </c>
      <c r="C16" s="1" t="str">
        <f aca="false">LEFT(B16,LEN(B16)-2)</f>
        <v>TR23 0</v>
      </c>
      <c r="D16" s="6" t="n">
        <v>3.647448944</v>
      </c>
      <c r="E16" s="6" t="n">
        <v>17.162272544</v>
      </c>
      <c r="F16" s="6" t="n">
        <v>21.704496016</v>
      </c>
      <c r="G16" s="6" t="n">
        <v>33.230931776</v>
      </c>
      <c r="H16" s="6" t="n">
        <v>35.784767408</v>
      </c>
    </row>
    <row r="17" customFormat="false" ht="15" hidden="false" customHeight="false" outlineLevel="0" collapsed="false">
      <c r="B17" s="1" t="s">
        <v>21</v>
      </c>
      <c r="C17" s="1" t="str">
        <f aca="false">LEFT(B17,LEN(B17)-2)</f>
        <v>TR23 0</v>
      </c>
      <c r="D17" s="6" t="n">
        <v>3.647448944</v>
      </c>
      <c r="E17" s="6" t="n">
        <v>17.162272544</v>
      </c>
      <c r="F17" s="6" t="n">
        <v>21.704496016</v>
      </c>
      <c r="G17" s="6" t="n">
        <v>33.230931776</v>
      </c>
      <c r="H17" s="6" t="n">
        <v>35.784767408</v>
      </c>
    </row>
    <row r="18" customFormat="false" ht="15" hidden="false" customHeight="false" outlineLevel="0" collapsed="false">
      <c r="B18" s="1" t="s">
        <v>21</v>
      </c>
      <c r="C18" s="1" t="str">
        <f aca="false">LEFT(B18,LEN(B18)-2)</f>
        <v>TR23 0</v>
      </c>
      <c r="D18" s="6" t="n">
        <v>3.647448944</v>
      </c>
      <c r="E18" s="6" t="n">
        <v>17.162272544</v>
      </c>
      <c r="F18" s="6" t="n">
        <v>21.704496016</v>
      </c>
      <c r="G18" s="6" t="n">
        <v>33.230931776</v>
      </c>
      <c r="H18" s="6" t="n">
        <v>35.784767408</v>
      </c>
    </row>
    <row r="19" customFormat="false" ht="15" hidden="false" customHeight="false" outlineLevel="0" collapsed="false">
      <c r="B19" s="1" t="s">
        <v>21</v>
      </c>
      <c r="C19" s="1" t="str">
        <f aca="false">LEFT(B19,LEN(B19)-2)</f>
        <v>TR23 0</v>
      </c>
      <c r="D19" s="6" t="n">
        <v>3.647448944</v>
      </c>
      <c r="E19" s="6" t="n">
        <v>17.162272544</v>
      </c>
      <c r="F19" s="6" t="n">
        <v>21.704496016</v>
      </c>
      <c r="G19" s="6" t="n">
        <v>33.230931776</v>
      </c>
      <c r="H19" s="6" t="n">
        <v>35.784767408</v>
      </c>
    </row>
    <row r="20" customFormat="false" ht="15" hidden="false" customHeight="false" outlineLevel="0" collapsed="false">
      <c r="B20" s="1" t="s">
        <v>21</v>
      </c>
      <c r="C20" s="1" t="str">
        <f aca="false">LEFT(B20,LEN(B20)-2)</f>
        <v>TR23 0</v>
      </c>
      <c r="D20" s="6" t="n">
        <v>3.647448944</v>
      </c>
      <c r="E20" s="6" t="n">
        <v>17.162272544</v>
      </c>
      <c r="F20" s="6" t="n">
        <v>21.704496016</v>
      </c>
      <c r="G20" s="6" t="n">
        <v>33.230931776</v>
      </c>
      <c r="H20" s="6" t="n">
        <v>35.784767408</v>
      </c>
    </row>
    <row r="21" customFormat="false" ht="15" hidden="false" customHeight="false" outlineLevel="0" collapsed="false">
      <c r="B21" s="1" t="s">
        <v>21</v>
      </c>
      <c r="C21" s="1" t="str">
        <f aca="false">LEFT(B21,LEN(B21)-2)</f>
        <v>TR23 0</v>
      </c>
      <c r="D21" s="6" t="n">
        <v>3.647448944</v>
      </c>
      <c r="E21" s="6" t="n">
        <v>17.162272544</v>
      </c>
      <c r="F21" s="6" t="n">
        <v>21.704496016</v>
      </c>
      <c r="G21" s="6" t="n">
        <v>33.230931776</v>
      </c>
      <c r="H21" s="6" t="n">
        <v>35.784767408</v>
      </c>
    </row>
    <row r="22" customFormat="false" ht="15" hidden="false" customHeight="false" outlineLevel="0" collapsed="false">
      <c r="B22" s="1" t="s">
        <v>27</v>
      </c>
      <c r="C22" s="1" t="str">
        <f aca="false">LEFT(B22,LEN(B22)-2)</f>
        <v>TR23 0</v>
      </c>
      <c r="D22" s="6" t="n">
        <v>3.815219168</v>
      </c>
      <c r="E22" s="6" t="n">
        <v>17.330042768</v>
      </c>
      <c r="F22" s="6" t="n">
        <v>21.87226624</v>
      </c>
      <c r="G22" s="6" t="n">
        <v>33.398702</v>
      </c>
      <c r="H22" s="6" t="n">
        <v>35.952537632</v>
      </c>
    </row>
    <row r="23" customFormat="false" ht="15" hidden="false" customHeight="false" outlineLevel="0" collapsed="false">
      <c r="B23" s="1" t="s">
        <v>27</v>
      </c>
      <c r="C23" s="1" t="str">
        <f aca="false">LEFT(B23,LEN(B23)-2)</f>
        <v>TR23 0</v>
      </c>
      <c r="D23" s="6" t="n">
        <v>3.815219168</v>
      </c>
      <c r="E23" s="6" t="n">
        <v>17.330042768</v>
      </c>
      <c r="F23" s="6" t="n">
        <v>21.87226624</v>
      </c>
      <c r="G23" s="6" t="n">
        <v>33.398702</v>
      </c>
      <c r="H23" s="6" t="n">
        <v>35.952537632</v>
      </c>
    </row>
    <row r="24" customFormat="false" ht="15" hidden="false" customHeight="false" outlineLevel="0" collapsed="false">
      <c r="B24" s="1" t="s">
        <v>27</v>
      </c>
      <c r="C24" s="1" t="str">
        <f aca="false">LEFT(B24,LEN(B24)-2)</f>
        <v>TR23 0</v>
      </c>
      <c r="D24" s="6" t="n">
        <v>3.815219168</v>
      </c>
      <c r="E24" s="6" t="n">
        <v>17.330042768</v>
      </c>
      <c r="F24" s="6" t="n">
        <v>21.87226624</v>
      </c>
      <c r="G24" s="6" t="n">
        <v>33.398702</v>
      </c>
      <c r="H24" s="6" t="n">
        <v>35.952537632</v>
      </c>
    </row>
    <row r="25" customFormat="false" ht="15" hidden="false" customHeight="false" outlineLevel="0" collapsed="false">
      <c r="B25" s="1" t="s">
        <v>27</v>
      </c>
      <c r="C25" s="1" t="str">
        <f aca="false">LEFT(B25,LEN(B25)-2)</f>
        <v>TR23 0</v>
      </c>
      <c r="D25" s="6" t="n">
        <v>3.815219168</v>
      </c>
      <c r="E25" s="6" t="n">
        <v>17.330042768</v>
      </c>
      <c r="F25" s="6" t="n">
        <v>21.87226624</v>
      </c>
      <c r="G25" s="6" t="n">
        <v>33.398702</v>
      </c>
      <c r="H25" s="6" t="n">
        <v>35.952537632</v>
      </c>
    </row>
    <row r="26" customFormat="false" ht="15" hidden="false" customHeight="false" outlineLevel="0" collapsed="false">
      <c r="B26" s="1" t="s">
        <v>27</v>
      </c>
      <c r="C26" s="1" t="str">
        <f aca="false">LEFT(B26,LEN(B26)-2)</f>
        <v>TR23 0</v>
      </c>
      <c r="D26" s="6" t="n">
        <v>3.815219168</v>
      </c>
      <c r="E26" s="6" t="n">
        <v>17.330042768</v>
      </c>
      <c r="F26" s="6" t="n">
        <v>21.87226624</v>
      </c>
      <c r="G26" s="6" t="n">
        <v>33.398702</v>
      </c>
      <c r="H26" s="6" t="n">
        <v>35.952537632</v>
      </c>
    </row>
    <row r="27" customFormat="false" ht="15" hidden="false" customHeight="false" outlineLevel="0" collapsed="false">
      <c r="B27" s="1" t="s">
        <v>27</v>
      </c>
      <c r="C27" s="1" t="str">
        <f aca="false">LEFT(B27,LEN(B27)-2)</f>
        <v>TR23 0</v>
      </c>
      <c r="D27" s="6" t="n">
        <v>3.815219168</v>
      </c>
      <c r="E27" s="6" t="n">
        <v>17.330042768</v>
      </c>
      <c r="F27" s="6" t="n">
        <v>21.87226624</v>
      </c>
      <c r="G27" s="6" t="n">
        <v>33.398702</v>
      </c>
      <c r="H27" s="6" t="n">
        <v>35.952537632</v>
      </c>
    </row>
    <row r="28" customFormat="false" ht="15" hidden="false" customHeight="false" outlineLevel="0" collapsed="false">
      <c r="B28" s="1" t="s">
        <v>27</v>
      </c>
      <c r="C28" s="1" t="str">
        <f aca="false">LEFT(B28,LEN(B28)-2)</f>
        <v>TR23 0</v>
      </c>
      <c r="D28" s="6" t="n">
        <v>3.815219168</v>
      </c>
      <c r="E28" s="6" t="n">
        <v>17.330042768</v>
      </c>
      <c r="F28" s="6" t="n">
        <v>21.87226624</v>
      </c>
      <c r="G28" s="6" t="n">
        <v>33.398702</v>
      </c>
      <c r="H28" s="6" t="n">
        <v>35.952537632</v>
      </c>
    </row>
    <row r="29" customFormat="false" ht="15" hidden="false" customHeight="false" outlineLevel="0" collapsed="false">
      <c r="B29" s="1" t="s">
        <v>34</v>
      </c>
      <c r="C29" s="1" t="str">
        <f aca="false">LEFT(B29,LEN(B29)-2)</f>
        <v>TR24 0</v>
      </c>
      <c r="D29" s="6" t="n">
        <v>4.237751584</v>
      </c>
      <c r="E29" s="6" t="n">
        <v>18.523075472</v>
      </c>
      <c r="F29" s="6" t="n">
        <v>23.065298944</v>
      </c>
      <c r="G29" s="6" t="n">
        <v>34.591734704</v>
      </c>
      <c r="H29" s="6" t="n">
        <v>37.145570336</v>
      </c>
    </row>
    <row r="30" customFormat="false" ht="15" hidden="false" customHeight="false" outlineLevel="0" collapsed="false">
      <c r="B30" s="1" t="s">
        <v>36</v>
      </c>
      <c r="C30" s="1" t="str">
        <f aca="false">LEFT(B30,LEN(B30)-2)</f>
        <v>TR24 0</v>
      </c>
      <c r="D30" s="6" t="n">
        <v>3.97677568</v>
      </c>
      <c r="E30" s="6" t="n">
        <v>18.262099568</v>
      </c>
      <c r="F30" s="6" t="n">
        <v>22.80432304</v>
      </c>
      <c r="G30" s="6" t="n">
        <v>34.3307588</v>
      </c>
      <c r="H30" s="6" t="n">
        <v>36.884594432</v>
      </c>
    </row>
    <row r="31" customFormat="false" ht="15" hidden="false" customHeight="false" outlineLevel="0" collapsed="false">
      <c r="B31" s="1" t="s">
        <v>38</v>
      </c>
      <c r="C31" s="1" t="str">
        <f aca="false">LEFT(B31,LEN(B31)-2)</f>
        <v>TR24 0</v>
      </c>
      <c r="D31" s="6" t="n">
        <v>3.982989392</v>
      </c>
      <c r="E31" s="6" t="n">
        <v>18.26831328</v>
      </c>
      <c r="F31" s="6" t="n">
        <v>22.810536752</v>
      </c>
      <c r="G31" s="6" t="n">
        <v>34.336972512</v>
      </c>
      <c r="H31" s="6" t="n">
        <v>36.890808144</v>
      </c>
    </row>
    <row r="32" customFormat="false" ht="15" hidden="false" customHeight="false" outlineLevel="0" collapsed="false">
      <c r="B32" s="1" t="s">
        <v>38</v>
      </c>
      <c r="C32" s="1" t="str">
        <f aca="false">LEFT(B32,LEN(B32)-2)</f>
        <v>TR24 0</v>
      </c>
      <c r="D32" s="6" t="n">
        <v>3.982989392</v>
      </c>
      <c r="E32" s="6" t="n">
        <v>18.26831328</v>
      </c>
      <c r="F32" s="6" t="n">
        <v>22.810536752</v>
      </c>
      <c r="G32" s="6" t="n">
        <v>34.336972512</v>
      </c>
      <c r="H32" s="6" t="n">
        <v>36.890808144</v>
      </c>
    </row>
    <row r="33" customFormat="false" ht="15" hidden="false" customHeight="false" outlineLevel="0" collapsed="false">
      <c r="B33" s="1" t="s">
        <v>38</v>
      </c>
      <c r="C33" s="1" t="str">
        <f aca="false">LEFT(B33,LEN(B33)-2)</f>
        <v>TR24 0</v>
      </c>
      <c r="D33" s="6" t="n">
        <v>3.982989392</v>
      </c>
      <c r="E33" s="6" t="n">
        <v>18.26831328</v>
      </c>
      <c r="F33" s="6" t="n">
        <v>22.810536752</v>
      </c>
      <c r="G33" s="6" t="n">
        <v>34.336972512</v>
      </c>
      <c r="H33" s="6" t="n">
        <v>36.890808144</v>
      </c>
    </row>
    <row r="34" customFormat="false" ht="15" hidden="false" customHeight="false" outlineLevel="0" collapsed="false">
      <c r="B34" s="1" t="s">
        <v>41</v>
      </c>
      <c r="C34" s="1" t="str">
        <f aca="false">LEFT(B34,LEN(B34)-2)</f>
        <v>TR24 0</v>
      </c>
      <c r="D34" s="6" t="n">
        <v>4.393094384</v>
      </c>
      <c r="E34" s="6" t="n">
        <v>18.808906224</v>
      </c>
      <c r="F34" s="6" t="n">
        <v>23.351129696</v>
      </c>
      <c r="G34" s="6" t="n">
        <v>34.877565456</v>
      </c>
      <c r="H34" s="6" t="n">
        <v>37.431401088</v>
      </c>
    </row>
    <row r="35" customFormat="false" ht="15" hidden="false" customHeight="false" outlineLevel="0" collapsed="false">
      <c r="B35" s="1" t="s">
        <v>6</v>
      </c>
      <c r="C35" s="1" t="str">
        <f aca="false">LEFT(B35,LEN(B35)-2)</f>
        <v>TR24 0</v>
      </c>
      <c r="D35" s="6" t="n">
        <v>4.156973328</v>
      </c>
      <c r="E35" s="6" t="n">
        <v>18.442297216</v>
      </c>
      <c r="F35" s="6" t="n">
        <v>22.984520688</v>
      </c>
      <c r="G35" s="6" t="n">
        <v>34.510956448</v>
      </c>
      <c r="H35" s="6" t="n">
        <v>37.06479208</v>
      </c>
    </row>
    <row r="36" customFormat="false" ht="15" hidden="false" customHeight="false" outlineLevel="0" collapsed="false">
      <c r="B36" s="1" t="s">
        <v>44</v>
      </c>
      <c r="C36" s="1" t="str">
        <f aca="false">LEFT(B36,LEN(B36)-2)</f>
        <v>TR24 0</v>
      </c>
      <c r="D36" s="6" t="n">
        <v>4.41173552</v>
      </c>
      <c r="E36" s="6" t="n">
        <v>18.82754736</v>
      </c>
      <c r="F36" s="6" t="n">
        <v>23.369770832</v>
      </c>
      <c r="G36" s="6" t="n">
        <v>34.896206592</v>
      </c>
      <c r="H36" s="6" t="n">
        <v>37.450042224</v>
      </c>
    </row>
    <row r="37" customFormat="false" ht="15" hidden="false" customHeight="false" outlineLevel="0" collapsed="false">
      <c r="B37" s="1" t="s">
        <v>46</v>
      </c>
      <c r="C37" s="1" t="str">
        <f aca="false">LEFT(B37,LEN(B37)-2)</f>
        <v>TR24 0</v>
      </c>
      <c r="D37" s="6" t="n">
        <v>4.250179008</v>
      </c>
      <c r="E37" s="6" t="n">
        <v>18.665990848</v>
      </c>
      <c r="F37" s="6" t="n">
        <v>23.20821432</v>
      </c>
      <c r="G37" s="6" t="n">
        <v>34.73465008</v>
      </c>
      <c r="H37" s="6" t="n">
        <v>37.288485712</v>
      </c>
    </row>
    <row r="38" customFormat="false" ht="15" hidden="false" customHeight="false" outlineLevel="0" collapsed="false">
      <c r="B38" s="1" t="s">
        <v>48</v>
      </c>
      <c r="C38" s="1" t="str">
        <f aca="false">LEFT(B38,LEN(B38)-2)</f>
        <v>TR21 0</v>
      </c>
      <c r="D38" s="6" t="n">
        <v>0.571661504</v>
      </c>
      <c r="E38" s="6" t="n">
        <v>14.85077168</v>
      </c>
      <c r="F38" s="6" t="n">
        <v>19.392995152</v>
      </c>
      <c r="G38" s="6" t="n">
        <v>30.919430912</v>
      </c>
      <c r="H38" s="6" t="n">
        <v>33.473266544</v>
      </c>
    </row>
    <row r="39" customFormat="false" ht="15" hidden="false" customHeight="false" outlineLevel="0" collapsed="false">
      <c r="B39" s="1" t="s">
        <v>50</v>
      </c>
      <c r="C39" s="1" t="str">
        <f aca="false">LEFT(B39,LEN(B39)-2)</f>
        <v>TR21 0</v>
      </c>
      <c r="D39" s="6" t="n">
        <v>0.602730064</v>
      </c>
      <c r="E39" s="6" t="n">
        <v>14.801061984</v>
      </c>
      <c r="F39" s="6" t="n">
        <v>19.343285456</v>
      </c>
      <c r="G39" s="6" t="n">
        <v>30.869721216</v>
      </c>
      <c r="H39" s="6" t="n">
        <v>33.423556848</v>
      </c>
    </row>
    <row r="40" customFormat="false" ht="15" hidden="false" customHeight="false" outlineLevel="0" collapsed="false">
      <c r="B40" s="1" t="s">
        <v>52</v>
      </c>
      <c r="C40" s="1" t="str">
        <f aca="false">LEFT(B40,LEN(B40)-2)</f>
        <v>TR21 0</v>
      </c>
      <c r="D40" s="6" t="n">
        <v>0.410104992</v>
      </c>
      <c r="E40" s="6" t="n">
        <v>14.801061984</v>
      </c>
      <c r="F40" s="6" t="n">
        <v>19.343285456</v>
      </c>
      <c r="G40" s="6" t="n">
        <v>30.869721216</v>
      </c>
      <c r="H40" s="6" t="n">
        <v>33.423556848</v>
      </c>
    </row>
    <row r="41" customFormat="false" ht="15" hidden="false" customHeight="false" outlineLevel="0" collapsed="false">
      <c r="B41" s="1" t="s">
        <v>54</v>
      </c>
      <c r="C41" s="1" t="str">
        <f aca="false">LEFT(B41,LEN(B41)-2)</f>
        <v>TR21 0</v>
      </c>
      <c r="D41" s="6" t="n">
        <v>0.428746128</v>
      </c>
      <c r="E41" s="6" t="n">
        <v>14.925336224</v>
      </c>
      <c r="F41" s="6" t="n">
        <v>19.467559696</v>
      </c>
      <c r="G41" s="6" t="n">
        <v>30.993995456</v>
      </c>
      <c r="H41" s="6" t="n">
        <v>33.547831088</v>
      </c>
    </row>
    <row r="42" customFormat="false" ht="15" hidden="false" customHeight="false" outlineLevel="0" collapsed="false">
      <c r="B42" s="1" t="s">
        <v>56</v>
      </c>
      <c r="C42" s="1" t="str">
        <f aca="false">LEFT(B42,LEN(B42)-2)</f>
        <v>TR21 0</v>
      </c>
      <c r="D42" s="6" t="n">
        <v>0.335540448</v>
      </c>
      <c r="E42" s="6" t="n">
        <v>14.832130544</v>
      </c>
      <c r="F42" s="6" t="n">
        <v>19.374354016</v>
      </c>
      <c r="G42" s="6" t="n">
        <v>30.900789776</v>
      </c>
      <c r="H42" s="6" t="n">
        <v>33.454625408</v>
      </c>
    </row>
    <row r="43" customFormat="false" ht="15" hidden="false" customHeight="false" outlineLevel="0" collapsed="false">
      <c r="B43" s="1" t="s">
        <v>58</v>
      </c>
      <c r="C43" s="1" t="str">
        <f aca="false">LEFT(B43,LEN(B43)-2)</f>
        <v>TR21 0</v>
      </c>
      <c r="D43" s="6" t="n">
        <v>0.52816552</v>
      </c>
      <c r="E43" s="6" t="n">
        <v>14.813489408</v>
      </c>
      <c r="F43" s="6" t="n">
        <v>19.35571288</v>
      </c>
      <c r="G43" s="6" t="n">
        <v>30.88214864</v>
      </c>
      <c r="H43" s="6" t="n">
        <v>33.435984272</v>
      </c>
    </row>
    <row r="44" customFormat="false" ht="15" hidden="false" customHeight="false" outlineLevel="0" collapsed="false">
      <c r="B44" s="1" t="s">
        <v>60</v>
      </c>
      <c r="C44" s="1" t="str">
        <f aca="false">LEFT(B44,LEN(B44)-2)</f>
        <v>TR21 0</v>
      </c>
      <c r="D44" s="6" t="n">
        <v>0.776714</v>
      </c>
      <c r="E44" s="6" t="n">
        <v>15.062037888</v>
      </c>
      <c r="F44" s="6" t="n">
        <v>19.60426136</v>
      </c>
      <c r="G44" s="6" t="n">
        <v>31.13069712</v>
      </c>
      <c r="H44" s="6" t="n">
        <v>33.684532752</v>
      </c>
    </row>
    <row r="45" customFormat="false" ht="15" hidden="false" customHeight="false" outlineLevel="0" collapsed="false">
      <c r="B45" s="1" t="s">
        <v>62</v>
      </c>
      <c r="C45" s="1" t="str">
        <f aca="false">LEFT(B45,LEN(B45)-2)</f>
        <v>TR21 0</v>
      </c>
      <c r="D45" s="6" t="n">
        <v>0</v>
      </c>
      <c r="E45" s="6" t="n">
        <v>15.16145728</v>
      </c>
      <c r="F45" s="6" t="n">
        <v>19.703680752</v>
      </c>
      <c r="G45" s="6" t="n">
        <v>31.230116512</v>
      </c>
      <c r="H45" s="6" t="n">
        <v>33.783952144</v>
      </c>
    </row>
    <row r="46" customFormat="false" ht="15" hidden="false" customHeight="false" outlineLevel="0" collapsed="false">
      <c r="B46" s="1" t="s">
        <v>64</v>
      </c>
      <c r="C46" s="1" t="str">
        <f aca="false">LEFT(B46,LEN(B46)-2)</f>
        <v>TR21 0</v>
      </c>
      <c r="D46" s="6" t="n">
        <v>0.211266208</v>
      </c>
      <c r="E46" s="6" t="n">
        <v>14.950191072</v>
      </c>
      <c r="F46" s="6" t="n">
        <v>19.492414544</v>
      </c>
      <c r="G46" s="6" t="n">
        <v>31.018850304</v>
      </c>
      <c r="H46" s="6" t="n">
        <v>33.572685936</v>
      </c>
    </row>
    <row r="47" customFormat="false" ht="15" hidden="false" customHeight="false" outlineLevel="0" collapsed="false">
      <c r="B47" s="1" t="s">
        <v>66</v>
      </c>
      <c r="C47" s="1" t="str">
        <f aca="false">LEFT(B47,LEN(B47)-2)</f>
        <v>TR21 0</v>
      </c>
      <c r="D47" s="6" t="n">
        <v>0.55923408</v>
      </c>
      <c r="E47" s="6" t="n">
        <v>15.615058256</v>
      </c>
      <c r="F47" s="6" t="n">
        <v>20.157281728</v>
      </c>
      <c r="G47" s="6" t="n">
        <v>31.683717488</v>
      </c>
      <c r="H47" s="6" t="n">
        <v>34.23755312</v>
      </c>
    </row>
    <row r="48" customFormat="false" ht="15" hidden="false" customHeight="false" outlineLevel="0" collapsed="false">
      <c r="B48" s="1" t="s">
        <v>68</v>
      </c>
      <c r="C48" s="1" t="str">
        <f aca="false">LEFT(B48,LEN(B48)-2)</f>
        <v>TR21 0</v>
      </c>
      <c r="D48" s="6" t="n">
        <v>0.608943776</v>
      </c>
      <c r="E48" s="6" t="n">
        <v>15.664767952</v>
      </c>
      <c r="F48" s="6" t="n">
        <v>20.206991424</v>
      </c>
      <c r="G48" s="6" t="n">
        <v>31.733427184</v>
      </c>
      <c r="H48" s="6" t="n">
        <v>34.287262816</v>
      </c>
    </row>
    <row r="49" customFormat="false" ht="15" hidden="false" customHeight="false" outlineLevel="0" collapsed="false">
      <c r="B49" s="1" t="s">
        <v>70</v>
      </c>
      <c r="C49" s="1" t="str">
        <f aca="false">LEFT(B49,LEN(B49)-2)</f>
        <v>TR21 0</v>
      </c>
      <c r="D49" s="6" t="n">
        <v>0.565447792</v>
      </c>
      <c r="E49" s="6" t="n">
        <v>15.621271968</v>
      </c>
      <c r="F49" s="6" t="n">
        <v>20.16349544</v>
      </c>
      <c r="G49" s="6" t="n">
        <v>31.6899312</v>
      </c>
      <c r="H49" s="6" t="n">
        <v>34.243766832</v>
      </c>
    </row>
    <row r="50" customFormat="false" ht="15" hidden="false" customHeight="false" outlineLevel="0" collapsed="false">
      <c r="B50" s="1" t="s">
        <v>43</v>
      </c>
      <c r="C50" s="1" t="str">
        <f aca="false">LEFT(B50,LEN(B50)-2)</f>
        <v>TR21 0</v>
      </c>
      <c r="D50" s="6" t="n">
        <v>1.416726336</v>
      </c>
      <c r="E50" s="6" t="n">
        <v>15.702050224</v>
      </c>
      <c r="F50" s="6" t="n">
        <v>20.244273696</v>
      </c>
      <c r="G50" s="6" t="n">
        <v>31.770709456</v>
      </c>
      <c r="H50" s="6" t="n">
        <v>34.324545088</v>
      </c>
    </row>
    <row r="51" customFormat="false" ht="15" hidden="false" customHeight="false" outlineLevel="0" collapsed="false">
      <c r="B51" s="1" t="s">
        <v>73</v>
      </c>
      <c r="C51" s="1" t="str">
        <f aca="false">LEFT(B51,LEN(B51)-2)</f>
        <v>TR21 0</v>
      </c>
      <c r="D51" s="6" t="n">
        <v>1.839258752</v>
      </c>
      <c r="E51" s="6" t="n">
        <v>16.255070592</v>
      </c>
      <c r="F51" s="6" t="n">
        <v>20.797294064</v>
      </c>
      <c r="G51" s="6" t="n">
        <v>32.323729824</v>
      </c>
      <c r="H51" s="6" t="n">
        <v>34.877565456</v>
      </c>
    </row>
    <row r="52" customFormat="false" ht="15" hidden="false" customHeight="false" outlineLevel="0" collapsed="false">
      <c r="B52" s="1" t="s">
        <v>75</v>
      </c>
      <c r="C52" s="1" t="str">
        <f aca="false">LEFT(B52,LEN(B52)-2)</f>
        <v>TR21 0</v>
      </c>
      <c r="D52" s="6" t="n">
        <v>2.224508896</v>
      </c>
      <c r="E52" s="6" t="n">
        <v>16.770808688</v>
      </c>
      <c r="F52" s="6" t="n">
        <v>21.31303216</v>
      </c>
      <c r="G52" s="6" t="n">
        <v>32.83946792</v>
      </c>
      <c r="H52" s="6" t="n">
        <v>35.393303552</v>
      </c>
    </row>
    <row r="53" customFormat="false" ht="15" hidden="false" customHeight="false" outlineLevel="0" collapsed="false">
      <c r="B53" s="1" t="s">
        <v>77</v>
      </c>
      <c r="C53" s="1" t="str">
        <f aca="false">LEFT(B53,LEN(B53)-2)</f>
        <v>TR25 0</v>
      </c>
      <c r="D53" s="6" t="n">
        <v>4.455231504</v>
      </c>
      <c r="E53" s="6" t="n">
        <v>18.871043344</v>
      </c>
      <c r="F53" s="6" t="n">
        <v>23.413266816</v>
      </c>
      <c r="G53" s="6" t="n">
        <v>34.939702576</v>
      </c>
      <c r="H53" s="6" t="n">
        <v>37.493538208</v>
      </c>
    </row>
    <row r="54" customFormat="false" ht="15" hidden="false" customHeight="false" outlineLevel="0" collapsed="false">
      <c r="B54" s="1" t="s">
        <v>77</v>
      </c>
      <c r="C54" s="1" t="str">
        <f aca="false">LEFT(B54,LEN(B54)-2)</f>
        <v>TR25 0</v>
      </c>
      <c r="D54" s="6" t="n">
        <v>4.455231504</v>
      </c>
      <c r="E54" s="6" t="n">
        <v>18.871043344</v>
      </c>
      <c r="F54" s="6" t="n">
        <v>23.413266816</v>
      </c>
      <c r="G54" s="6" t="n">
        <v>34.939702576</v>
      </c>
      <c r="H54" s="6" t="n">
        <v>37.493538208</v>
      </c>
    </row>
    <row r="55" customFormat="false" ht="15" hidden="false" customHeight="false" outlineLevel="0" collapsed="false">
      <c r="B55" s="1" t="s">
        <v>77</v>
      </c>
      <c r="C55" s="1" t="str">
        <f aca="false">LEFT(B55,LEN(B55)-2)</f>
        <v>TR25 0</v>
      </c>
      <c r="D55" s="6" t="n">
        <v>4.455231504</v>
      </c>
      <c r="E55" s="6" t="n">
        <v>18.871043344</v>
      </c>
      <c r="F55" s="6" t="n">
        <v>23.413266816</v>
      </c>
      <c r="G55" s="6" t="n">
        <v>34.939702576</v>
      </c>
      <c r="H55" s="6" t="n">
        <v>37.493538208</v>
      </c>
    </row>
    <row r="56" customFormat="false" ht="15" hidden="false" customHeight="false" outlineLevel="0" collapsed="false">
      <c r="B56" s="1" t="s">
        <v>80</v>
      </c>
      <c r="C56" s="1" t="str">
        <f aca="false">LEFT(B56,LEN(B56)-2)</f>
        <v>TR25 0</v>
      </c>
      <c r="D56" s="6" t="n">
        <v>4.685138848</v>
      </c>
      <c r="E56" s="6" t="n">
        <v>19.100950688</v>
      </c>
      <c r="F56" s="6" t="n">
        <v>23.64317416</v>
      </c>
      <c r="G56" s="6" t="n">
        <v>35.16960992</v>
      </c>
      <c r="H56" s="6" t="n">
        <v>37.723445552</v>
      </c>
    </row>
    <row r="57" customFormat="false" ht="15" hidden="false" customHeight="false" outlineLevel="0" collapsed="false">
      <c r="B57" s="1" t="s">
        <v>80</v>
      </c>
      <c r="C57" s="1" t="str">
        <f aca="false">LEFT(B57,LEN(B57)-2)</f>
        <v>TR25 0</v>
      </c>
      <c r="D57" s="6" t="n">
        <v>4.685138848</v>
      </c>
      <c r="E57" s="6" t="n">
        <v>19.100950688</v>
      </c>
      <c r="F57" s="6" t="n">
        <v>23.64317416</v>
      </c>
      <c r="G57" s="6" t="n">
        <v>35.16960992</v>
      </c>
      <c r="H57" s="6" t="n">
        <v>37.723445552</v>
      </c>
    </row>
    <row r="58" customFormat="false" ht="15" hidden="false" customHeight="false" outlineLevel="0" collapsed="false">
      <c r="B58" s="1" t="s">
        <v>80</v>
      </c>
      <c r="C58" s="1" t="str">
        <f aca="false">LEFT(B58,LEN(B58)-2)</f>
        <v>TR25 0</v>
      </c>
      <c r="D58" s="6" t="n">
        <v>4.685138848</v>
      </c>
      <c r="E58" s="6" t="n">
        <v>19.100950688</v>
      </c>
      <c r="F58" s="6" t="n">
        <v>23.64317416</v>
      </c>
      <c r="G58" s="6" t="n">
        <v>35.16960992</v>
      </c>
      <c r="H58" s="6" t="n">
        <v>37.723445552</v>
      </c>
    </row>
    <row r="59" customFormat="false" ht="15" hidden="false" customHeight="false" outlineLevel="0" collapsed="false">
      <c r="B59" s="1" t="s">
        <v>80</v>
      </c>
      <c r="C59" s="1" t="str">
        <f aca="false">LEFT(B59,LEN(B59)-2)</f>
        <v>TR25 0</v>
      </c>
      <c r="D59" s="6" t="n">
        <v>4.685138848</v>
      </c>
      <c r="E59" s="6" t="n">
        <v>19.100950688</v>
      </c>
      <c r="F59" s="6" t="n">
        <v>23.64317416</v>
      </c>
      <c r="G59" s="6" t="n">
        <v>35.16960992</v>
      </c>
      <c r="H59" s="6" t="n">
        <v>37.723445552</v>
      </c>
    </row>
    <row r="60" customFormat="false" ht="15" hidden="false" customHeight="false" outlineLevel="0" collapsed="false">
      <c r="B60" s="1" t="s">
        <v>83</v>
      </c>
      <c r="C60" s="1" t="str">
        <f aca="false">LEFT(B60,LEN(B60)-2)</f>
        <v>TR21 0</v>
      </c>
      <c r="D60" s="6" t="n">
        <v>1.80197648</v>
      </c>
      <c r="E60" s="6" t="n">
        <v>16.540901344</v>
      </c>
      <c r="F60" s="6" t="n">
        <v>21.083124816</v>
      </c>
      <c r="G60" s="6" t="n">
        <v>32.609560576</v>
      </c>
      <c r="H60" s="6" t="n">
        <v>35.163396208</v>
      </c>
    </row>
    <row r="61" customFormat="false" ht="15" hidden="false" customHeight="false" outlineLevel="0" collapsed="false">
      <c r="B61" s="1" t="s">
        <v>76</v>
      </c>
      <c r="C61" s="1" t="str">
        <f aca="false">LEFT(B61,LEN(B61)-2)</f>
        <v>TR19 7</v>
      </c>
      <c r="D61" s="6" t="n">
        <v>11.085262208</v>
      </c>
      <c r="E61" s="6" t="n">
        <v>24.028424304</v>
      </c>
      <c r="F61" s="6" t="n">
        <v>28.570647776</v>
      </c>
      <c r="G61" s="6" t="n">
        <v>40.097083536</v>
      </c>
      <c r="H61" s="6" t="n">
        <v>42.650919168</v>
      </c>
    </row>
    <row r="62" customFormat="false" ht="15" hidden="false" customHeight="false" outlineLevel="0" collapsed="false">
      <c r="B62" s="1" t="s">
        <v>86</v>
      </c>
      <c r="C62" s="1" t="str">
        <f aca="false">LEFT(B62,LEN(B62)-2)</f>
        <v>TR19 7</v>
      </c>
      <c r="D62" s="6" t="n">
        <v>9.38270512</v>
      </c>
      <c r="E62" s="6" t="n">
        <v>22.325867216</v>
      </c>
      <c r="F62" s="6" t="n">
        <v>26.868090688</v>
      </c>
      <c r="G62" s="6" t="n">
        <v>38.394526448</v>
      </c>
      <c r="H62" s="6" t="n">
        <v>40.94836208</v>
      </c>
    </row>
    <row r="63" customFormat="false" ht="15" hidden="false" customHeight="false" outlineLevel="0" collapsed="false">
      <c r="B63" s="1" t="s">
        <v>47</v>
      </c>
      <c r="C63" s="1" t="str">
        <f aca="false">LEFT(B63,LEN(B63)-2)</f>
        <v>TR19 6</v>
      </c>
      <c r="D63" s="6" t="n">
        <v>11.197109024</v>
      </c>
      <c r="E63" s="6" t="n">
        <v>23.531327344</v>
      </c>
      <c r="F63" s="6" t="n">
        <v>28.073550816</v>
      </c>
      <c r="G63" s="6" t="n">
        <v>39.599986576</v>
      </c>
      <c r="H63" s="6" t="n">
        <v>42.153822208</v>
      </c>
    </row>
    <row r="64" customFormat="false" ht="15" hidden="false" customHeight="false" outlineLevel="0" collapsed="false">
      <c r="B64" s="1" t="s">
        <v>89</v>
      </c>
      <c r="C64" s="1" t="str">
        <f aca="false">LEFT(B64,LEN(B64)-2)</f>
        <v>TR19 7</v>
      </c>
      <c r="D64" s="6" t="n">
        <v>8.66812824</v>
      </c>
      <c r="E64" s="6" t="n">
        <v>21.455947536</v>
      </c>
      <c r="F64" s="6" t="n">
        <v>25.998171008</v>
      </c>
      <c r="G64" s="6" t="n">
        <v>37.524606768</v>
      </c>
      <c r="H64" s="6" t="n">
        <v>40.0784424</v>
      </c>
    </row>
    <row r="65" customFormat="false" ht="15" hidden="false" customHeight="false" outlineLevel="0" collapsed="false">
      <c r="B65" s="1" t="s">
        <v>91</v>
      </c>
      <c r="C65" s="1" t="str">
        <f aca="false">LEFT(B65,LEN(B65)-2)</f>
        <v>TR19 7</v>
      </c>
      <c r="D65" s="6" t="n">
        <v>8.929104144</v>
      </c>
      <c r="E65" s="6" t="n">
        <v>21.71692344</v>
      </c>
      <c r="F65" s="6" t="n">
        <v>26.259146912</v>
      </c>
      <c r="G65" s="6" t="n">
        <v>37.785582672</v>
      </c>
      <c r="H65" s="6" t="n">
        <v>40.339418304</v>
      </c>
    </row>
    <row r="66" customFormat="false" ht="15" hidden="false" customHeight="false" outlineLevel="0" collapsed="false">
      <c r="B66" s="1" t="s">
        <v>93</v>
      </c>
      <c r="C66" s="1" t="str">
        <f aca="false">LEFT(B66,LEN(B66)-2)</f>
        <v>TR19 7</v>
      </c>
      <c r="D66" s="6" t="n">
        <v>8.91667672</v>
      </c>
      <c r="E66" s="6" t="n">
        <v>21.704496016</v>
      </c>
      <c r="F66" s="6" t="n">
        <v>26.246719488</v>
      </c>
      <c r="G66" s="6" t="n">
        <v>37.773155248</v>
      </c>
      <c r="H66" s="6" t="n">
        <v>40.32699088</v>
      </c>
    </row>
    <row r="67" customFormat="false" ht="15" hidden="false" customHeight="false" outlineLevel="0" collapsed="false">
      <c r="B67" s="1" t="s">
        <v>94</v>
      </c>
      <c r="C67" s="1" t="str">
        <f aca="false">LEFT(B67,LEN(B67)-2)</f>
        <v>TR20 8</v>
      </c>
      <c r="D67" s="6" t="n">
        <v>6.219925712</v>
      </c>
      <c r="E67" s="6" t="n">
        <v>19.007745008</v>
      </c>
      <c r="F67" s="6" t="n">
        <v>23.54996848</v>
      </c>
      <c r="G67" s="6" t="n">
        <v>35.07640424</v>
      </c>
      <c r="H67" s="6" t="n">
        <v>37.630239872</v>
      </c>
    </row>
    <row r="68" customFormat="false" ht="15" hidden="false" customHeight="false" outlineLevel="0" collapsed="false">
      <c r="B68" s="1" t="s">
        <v>28</v>
      </c>
      <c r="C68" s="1" t="str">
        <f aca="false">LEFT(B68,LEN(B68)-2)</f>
        <v>TR19 6</v>
      </c>
      <c r="D68" s="6" t="n">
        <v>4.312316128</v>
      </c>
      <c r="E68" s="6" t="n">
        <v>18.61006744</v>
      </c>
      <c r="F68" s="6" t="n">
        <v>23.152290912</v>
      </c>
      <c r="G68" s="6" t="n">
        <v>34.678726672</v>
      </c>
      <c r="H68" s="6" t="n">
        <v>37.232562304</v>
      </c>
    </row>
    <row r="69" customFormat="false" ht="15" hidden="false" customHeight="false" outlineLevel="0" collapsed="false">
      <c r="B69" s="1" t="s">
        <v>97</v>
      </c>
      <c r="C69" s="1" t="str">
        <f aca="false">LEFT(B69,LEN(B69)-2)</f>
        <v>TR20 8</v>
      </c>
      <c r="D69" s="6" t="n">
        <v>5.275441488</v>
      </c>
      <c r="E69" s="6" t="n">
        <v>18.218603584</v>
      </c>
      <c r="F69" s="6" t="n">
        <v>22.760827056</v>
      </c>
      <c r="G69" s="6" t="n">
        <v>34.287262816</v>
      </c>
      <c r="H69" s="6" t="n">
        <v>36.841098448</v>
      </c>
    </row>
    <row r="70" customFormat="false" ht="15" hidden="false" customHeight="false" outlineLevel="0" collapsed="false">
      <c r="B70" s="1" t="s">
        <v>99</v>
      </c>
      <c r="C70" s="1" t="str">
        <f aca="false">LEFT(B70,LEN(B70)-2)</f>
        <v>TR20 8</v>
      </c>
      <c r="D70" s="6" t="n">
        <v>7.338393872</v>
      </c>
      <c r="E70" s="6" t="n">
        <v>17.74014776</v>
      </c>
      <c r="F70" s="6" t="n">
        <v>22.282371232</v>
      </c>
      <c r="G70" s="6" t="n">
        <v>33.808806992</v>
      </c>
      <c r="H70" s="6" t="n">
        <v>36.362642624</v>
      </c>
    </row>
    <row r="71" customFormat="false" ht="15" hidden="false" customHeight="false" outlineLevel="0" collapsed="false">
      <c r="B71" s="1" t="s">
        <v>101</v>
      </c>
      <c r="C71" s="1" t="str">
        <f aca="false">LEFT(B71,LEN(B71)-2)</f>
        <v>TR20 8</v>
      </c>
      <c r="D71" s="6" t="n">
        <v>11.041766224</v>
      </c>
      <c r="E71" s="6" t="n">
        <v>20.362334224</v>
      </c>
      <c r="F71" s="6" t="n">
        <v>22.909956144</v>
      </c>
      <c r="G71" s="6" t="n">
        <v>34.436391904</v>
      </c>
      <c r="H71" s="6" t="n">
        <v>36.990227536</v>
      </c>
    </row>
    <row r="72" customFormat="false" ht="15" hidden="false" customHeight="false" outlineLevel="0" collapsed="false">
      <c r="B72" s="1" t="s">
        <v>65</v>
      </c>
      <c r="C72" s="1" t="str">
        <f aca="false">LEFT(B72,LEN(B72)-2)</f>
        <v>TR20 8</v>
      </c>
      <c r="D72" s="6" t="n">
        <v>4.082408784</v>
      </c>
      <c r="E72" s="6" t="n">
        <v>16.87022808</v>
      </c>
      <c r="F72" s="6" t="n">
        <v>21.412451552</v>
      </c>
      <c r="G72" s="6" t="n">
        <v>32.938887312</v>
      </c>
      <c r="H72" s="6" t="n">
        <v>35.492722944</v>
      </c>
    </row>
    <row r="73" customFormat="false" ht="15" hidden="false" customHeight="false" outlineLevel="0" collapsed="false">
      <c r="B73" s="1" t="s">
        <v>104</v>
      </c>
      <c r="C73" s="1" t="str">
        <f aca="false">LEFT(B73,LEN(B73)-2)</f>
        <v>TR20 8</v>
      </c>
      <c r="D73" s="6" t="n">
        <v>3.144138272</v>
      </c>
      <c r="E73" s="6" t="n">
        <v>15.149029856</v>
      </c>
      <c r="F73" s="6" t="n">
        <v>19.691253328</v>
      </c>
      <c r="G73" s="6" t="n">
        <v>31.217689088</v>
      </c>
      <c r="H73" s="6" t="n">
        <v>33.77152472</v>
      </c>
    </row>
    <row r="74" customFormat="false" ht="15" hidden="false" customHeight="false" outlineLevel="0" collapsed="false">
      <c r="B74" s="1" t="s">
        <v>106</v>
      </c>
      <c r="C74" s="1" t="str">
        <f aca="false">LEFT(B74,LEN(B74)-2)</f>
        <v>TR18 5</v>
      </c>
      <c r="D74" s="6" t="n">
        <v>2.473057376</v>
      </c>
      <c r="E74" s="6" t="n">
        <v>16.770808688</v>
      </c>
      <c r="F74" s="6" t="n">
        <v>21.31303216</v>
      </c>
      <c r="G74" s="6" t="n">
        <v>32.83946792</v>
      </c>
      <c r="H74" s="6" t="n">
        <v>35.393303552</v>
      </c>
    </row>
    <row r="75" customFormat="false" ht="15" hidden="false" customHeight="false" outlineLevel="0" collapsed="false">
      <c r="B75" s="1" t="s">
        <v>108</v>
      </c>
      <c r="C75" s="1" t="str">
        <f aca="false">LEFT(B75,LEN(B75)-2)</f>
        <v>TR18 4</v>
      </c>
      <c r="D75" s="6" t="n">
        <v>2.4854848</v>
      </c>
      <c r="E75" s="6" t="n">
        <v>15.863606736</v>
      </c>
      <c r="F75" s="6" t="n">
        <v>20.405830208</v>
      </c>
      <c r="G75" s="6" t="n">
        <v>31.932265968</v>
      </c>
      <c r="H75" s="6" t="n">
        <v>34.4861016</v>
      </c>
    </row>
    <row r="76" customFormat="false" ht="15" hidden="false" customHeight="false" outlineLevel="0" collapsed="false">
      <c r="B76" s="1" t="s">
        <v>110</v>
      </c>
      <c r="C76" s="1" t="str">
        <f aca="false">LEFT(B76,LEN(B76)-2)</f>
        <v>TR18 4</v>
      </c>
      <c r="D76" s="6" t="n">
        <v>1.690129664</v>
      </c>
      <c r="E76" s="6" t="n">
        <v>15.552921136</v>
      </c>
      <c r="F76" s="6" t="n">
        <v>20.095144608</v>
      </c>
      <c r="G76" s="6" t="n">
        <v>31.621580368</v>
      </c>
      <c r="H76" s="6" t="n">
        <v>34.175416</v>
      </c>
    </row>
    <row r="77" customFormat="false" ht="15" hidden="false" customHeight="false" outlineLevel="0" collapsed="false">
      <c r="B77" s="1" t="s">
        <v>111</v>
      </c>
      <c r="C77" s="1" t="str">
        <f aca="false">LEFT(B77,LEN(B77)-2)</f>
        <v>TR18 3</v>
      </c>
      <c r="D77" s="6" t="n">
        <v>2.696751008</v>
      </c>
      <c r="E77" s="6" t="n">
        <v>14.701642592</v>
      </c>
      <c r="F77" s="6" t="n">
        <v>19.243866064</v>
      </c>
      <c r="G77" s="6" t="n">
        <v>30.770301824</v>
      </c>
      <c r="H77" s="6" t="n">
        <v>33.324137456</v>
      </c>
    </row>
    <row r="78" customFormat="false" ht="15" hidden="false" customHeight="false" outlineLevel="0" collapsed="false">
      <c r="B78" s="1" t="s">
        <v>112</v>
      </c>
      <c r="C78" s="1" t="str">
        <f aca="false">LEFT(B78,LEN(B78)-2)</f>
        <v>TR18 3</v>
      </c>
      <c r="D78" s="6" t="n">
        <v>2.821025248</v>
      </c>
      <c r="E78" s="6" t="n">
        <v>14.825916832</v>
      </c>
      <c r="F78" s="6" t="n">
        <v>19.368140304</v>
      </c>
      <c r="G78" s="6" t="n">
        <v>30.894576064</v>
      </c>
      <c r="H78" s="6" t="n">
        <v>33.448411696</v>
      </c>
    </row>
    <row r="79" customFormat="false" ht="15" hidden="false" customHeight="false" outlineLevel="0" collapsed="false">
      <c r="B79" s="1" t="s">
        <v>113</v>
      </c>
      <c r="C79" s="1" t="str">
        <f aca="false">LEFT(B79,LEN(B79)-2)</f>
        <v>TR20 8</v>
      </c>
      <c r="D79" s="6" t="n">
        <v>3.255985088</v>
      </c>
      <c r="E79" s="6" t="n">
        <v>15.260876672</v>
      </c>
      <c r="F79" s="6" t="n">
        <v>19.803100144</v>
      </c>
      <c r="G79" s="6" t="n">
        <v>31.329535904</v>
      </c>
      <c r="H79" s="6" t="n">
        <v>33.883371536</v>
      </c>
    </row>
    <row r="80" customFormat="false" ht="15" hidden="false" customHeight="false" outlineLevel="0" collapsed="false">
      <c r="B80" s="1" t="s">
        <v>115</v>
      </c>
      <c r="C80" s="1" t="str">
        <f aca="false">LEFT(B80,LEN(B80)-2)</f>
        <v>TR18 2</v>
      </c>
      <c r="D80" s="6" t="n">
        <v>2.1747992</v>
      </c>
      <c r="E80" s="6" t="n">
        <v>14.6022232</v>
      </c>
      <c r="F80" s="6" t="n">
        <v>19.144446672</v>
      </c>
      <c r="G80" s="6" t="n">
        <v>30.670882432</v>
      </c>
      <c r="H80" s="6" t="n">
        <v>33.224718064</v>
      </c>
    </row>
    <row r="81" customFormat="false" ht="15" hidden="false" customHeight="false" outlineLevel="0" collapsed="false">
      <c r="B81" s="1" t="s">
        <v>116</v>
      </c>
      <c r="C81" s="1" t="str">
        <f aca="false">LEFT(B81,LEN(B81)-2)</f>
        <v>TR18 2</v>
      </c>
      <c r="D81" s="6" t="n">
        <v>1.994601552</v>
      </c>
      <c r="E81" s="6" t="n">
        <v>14.521444944</v>
      </c>
      <c r="F81" s="6" t="n">
        <v>19.063668416</v>
      </c>
      <c r="G81" s="6" t="n">
        <v>30.590104176</v>
      </c>
      <c r="H81" s="6" t="n">
        <v>33.143939808</v>
      </c>
    </row>
    <row r="82" customFormat="false" ht="15" hidden="false" customHeight="false" outlineLevel="0" collapsed="false">
      <c r="B82" s="1" t="s">
        <v>102</v>
      </c>
      <c r="C82" s="1" t="str">
        <f aca="false">LEFT(B82,LEN(B82)-2)</f>
        <v>TR20 8</v>
      </c>
      <c r="D82" s="6" t="n">
        <v>4.25639272</v>
      </c>
      <c r="E82" s="6" t="n">
        <v>16.429054528</v>
      </c>
      <c r="F82" s="6" t="n">
        <v>20.971278</v>
      </c>
      <c r="G82" s="6" t="n">
        <v>32.49771376</v>
      </c>
      <c r="H82" s="6" t="n">
        <v>35.051549392</v>
      </c>
    </row>
    <row r="83" customFormat="false" ht="15" hidden="false" customHeight="false" outlineLevel="0" collapsed="false">
      <c r="B83" s="1" t="s">
        <v>119</v>
      </c>
      <c r="C83" s="1" t="str">
        <f aca="false">LEFT(B83,LEN(B83)-2)</f>
        <v>TR18 2</v>
      </c>
      <c r="D83" s="6" t="n">
        <v>1.541000576</v>
      </c>
      <c r="E83" s="6" t="n">
        <v>15.360296064</v>
      </c>
      <c r="F83" s="6" t="n">
        <v>19.902519536</v>
      </c>
      <c r="G83" s="6" t="n">
        <v>31.428955296</v>
      </c>
      <c r="H83" s="6" t="n">
        <v>33.982790928</v>
      </c>
    </row>
    <row r="84" customFormat="false" ht="15" hidden="false" customHeight="false" outlineLevel="0" collapsed="false">
      <c r="B84" s="1" t="s">
        <v>90</v>
      </c>
      <c r="C84" s="1" t="str">
        <f aca="false">LEFT(B84,LEN(B84)-2)</f>
        <v>TR18 2</v>
      </c>
      <c r="D84" s="6" t="n">
        <v>1.64663368</v>
      </c>
      <c r="E84" s="6" t="n">
        <v>13.757158368</v>
      </c>
      <c r="F84" s="6" t="n">
        <v>18.29938184</v>
      </c>
      <c r="G84" s="6" t="n">
        <v>29.8258176</v>
      </c>
      <c r="H84" s="6" t="n">
        <v>32.379653232</v>
      </c>
    </row>
    <row r="85" customFormat="false" ht="15" hidden="false" customHeight="false" outlineLevel="0" collapsed="false">
      <c r="B85" s="1" t="s">
        <v>121</v>
      </c>
      <c r="C85" s="1" t="str">
        <f aca="false">LEFT(B85,LEN(B85)-2)</f>
        <v>TR18 2</v>
      </c>
      <c r="D85" s="6" t="n">
        <v>1.541000576</v>
      </c>
      <c r="E85" s="6" t="n">
        <v>13.912501168</v>
      </c>
      <c r="F85" s="6" t="n">
        <v>18.45472464</v>
      </c>
      <c r="G85" s="6" t="n">
        <v>29.9811604</v>
      </c>
      <c r="H85" s="6" t="n">
        <v>32.534996032</v>
      </c>
    </row>
    <row r="86" customFormat="false" ht="15" hidden="false" customHeight="false" outlineLevel="0" collapsed="false">
      <c r="B86" s="1" t="s">
        <v>122</v>
      </c>
      <c r="C86" s="1" t="str">
        <f aca="false">LEFT(B86,LEN(B86)-2)</f>
        <v>TR18 3</v>
      </c>
      <c r="D86" s="6" t="n">
        <v>2.42334768</v>
      </c>
      <c r="E86" s="6" t="n">
        <v>13.900073744</v>
      </c>
      <c r="F86" s="6" t="n">
        <v>18.442297216</v>
      </c>
      <c r="G86" s="6" t="n">
        <v>29.968732976</v>
      </c>
      <c r="H86" s="6" t="n">
        <v>32.522568608</v>
      </c>
    </row>
    <row r="87" customFormat="false" ht="15" hidden="false" customHeight="false" outlineLevel="0" collapsed="false">
      <c r="B87" s="1" t="s">
        <v>124</v>
      </c>
      <c r="C87" s="1" t="str">
        <f aca="false">LEFT(B87,LEN(B87)-2)</f>
        <v>TR18 3</v>
      </c>
      <c r="D87" s="6" t="n">
        <v>2.23693632</v>
      </c>
      <c r="E87" s="6" t="n">
        <v>13.340839664</v>
      </c>
      <c r="F87" s="6" t="n">
        <v>17.883063136</v>
      </c>
      <c r="G87" s="6" t="n">
        <v>29.409498896</v>
      </c>
      <c r="H87" s="6" t="n">
        <v>31.963334528</v>
      </c>
    </row>
    <row r="88" customFormat="false" ht="15" hidden="false" customHeight="false" outlineLevel="0" collapsed="false">
      <c r="B88" s="1" t="s">
        <v>126</v>
      </c>
      <c r="C88" s="1" t="str">
        <f aca="false">LEFT(B88,LEN(B88)-2)</f>
        <v>TR20 8</v>
      </c>
      <c r="D88" s="6" t="n">
        <v>5.132526112</v>
      </c>
      <c r="E88" s="6" t="n">
        <v>12.601407936</v>
      </c>
      <c r="F88" s="6" t="n">
        <v>16.006522112</v>
      </c>
      <c r="G88" s="6" t="n">
        <v>27.532957872</v>
      </c>
      <c r="H88" s="6" t="n">
        <v>30.086793504</v>
      </c>
    </row>
    <row r="89" customFormat="false" ht="15" hidden="false" customHeight="false" outlineLevel="0" collapsed="false">
      <c r="B89" s="1" t="s">
        <v>128</v>
      </c>
      <c r="C89" s="1" t="str">
        <f aca="false">LEFT(B89,LEN(B89)-2)</f>
        <v>TR17 0</v>
      </c>
      <c r="D89" s="6" t="n">
        <v>4.492513776</v>
      </c>
      <c r="E89" s="6" t="n">
        <v>12.39635544</v>
      </c>
      <c r="F89" s="6" t="n">
        <v>16.938578912</v>
      </c>
      <c r="G89" s="6" t="n">
        <v>28.465014672</v>
      </c>
      <c r="H89" s="6" t="n">
        <v>31.018850304</v>
      </c>
    </row>
    <row r="90" customFormat="false" ht="15" hidden="false" customHeight="false" outlineLevel="0" collapsed="false">
      <c r="B90" s="1" t="s">
        <v>130</v>
      </c>
      <c r="C90" s="1" t="str">
        <f aca="false">LEFT(B90,LEN(B90)-2)</f>
        <v>TR17 0</v>
      </c>
      <c r="D90" s="6" t="n">
        <v>5.231945504</v>
      </c>
      <c r="E90" s="6" t="n">
        <v>13.135787168</v>
      </c>
      <c r="F90" s="6" t="n">
        <v>17.67801064</v>
      </c>
      <c r="G90" s="6" t="n">
        <v>29.2044464</v>
      </c>
      <c r="H90" s="6" t="n">
        <v>31.758282032</v>
      </c>
    </row>
    <row r="91" customFormat="false" ht="15" hidden="false" customHeight="false" outlineLevel="0" collapsed="false">
      <c r="B91" s="1" t="s">
        <v>79</v>
      </c>
      <c r="C91" s="1" t="str">
        <f aca="false">LEFT(B91,LEN(B91)-2)</f>
        <v>TR17 0</v>
      </c>
      <c r="D91" s="6" t="n">
        <v>5.176022096</v>
      </c>
      <c r="E91" s="6" t="n">
        <v>13.07986376</v>
      </c>
      <c r="F91" s="6" t="n">
        <v>17.622087232</v>
      </c>
      <c r="G91" s="6" t="n">
        <v>29.148522992</v>
      </c>
      <c r="H91" s="6" t="n">
        <v>31.702358624</v>
      </c>
    </row>
    <row r="92" customFormat="false" ht="15" hidden="false" customHeight="false" outlineLevel="0" collapsed="false">
      <c r="B92" s="1" t="s">
        <v>79</v>
      </c>
      <c r="C92" s="1" t="str">
        <f aca="false">LEFT(B92,LEN(B92)-2)</f>
        <v>TR17 0</v>
      </c>
      <c r="D92" s="6" t="n">
        <v>5.176022096</v>
      </c>
      <c r="E92" s="6" t="n">
        <v>13.07986376</v>
      </c>
      <c r="F92" s="6" t="n">
        <v>17.622087232</v>
      </c>
      <c r="G92" s="6" t="n">
        <v>29.148522992</v>
      </c>
      <c r="H92" s="6" t="n">
        <v>31.702358624</v>
      </c>
    </row>
    <row r="93" customFormat="false" ht="15" hidden="false" customHeight="false" outlineLevel="0" collapsed="false">
      <c r="B93" s="1" t="s">
        <v>131</v>
      </c>
      <c r="C93" s="1" t="str">
        <f aca="false">LEFT(B93,LEN(B93)-2)</f>
        <v>TR17 0</v>
      </c>
      <c r="D93" s="6" t="n">
        <v>5.436998</v>
      </c>
      <c r="E93" s="6" t="n">
        <v>10.432822448</v>
      </c>
      <c r="F93" s="6" t="n">
        <v>17.883063136</v>
      </c>
      <c r="G93" s="6" t="n">
        <v>22.077318736</v>
      </c>
      <c r="H93" s="6" t="n">
        <v>31.963334528</v>
      </c>
    </row>
    <row r="94" customFormat="false" ht="15" hidden="false" customHeight="false" outlineLevel="0" collapsed="false">
      <c r="B94" s="1" t="s">
        <v>134</v>
      </c>
      <c r="C94" s="1" t="str">
        <f aca="false">LEFT(B94,LEN(B94)-2)</f>
        <v>TR17 0</v>
      </c>
      <c r="D94" s="6" t="n">
        <v>5.567485952</v>
      </c>
      <c r="E94" s="6" t="n">
        <v>10.339616768</v>
      </c>
      <c r="F94" s="6" t="n">
        <v>16.665175584</v>
      </c>
      <c r="G94" s="6" t="n">
        <v>21.984113056</v>
      </c>
      <c r="H94" s="6" t="n">
        <v>30.745446976</v>
      </c>
    </row>
    <row r="95" customFormat="false" ht="15" hidden="false" customHeight="false" outlineLevel="0" collapsed="false">
      <c r="B95" s="1" t="s">
        <v>136</v>
      </c>
      <c r="C95" s="1" t="str">
        <f aca="false">LEFT(B95,LEN(B95)-2)</f>
        <v>TR17 0</v>
      </c>
      <c r="D95" s="6" t="n">
        <v>5.635836784</v>
      </c>
      <c r="E95" s="6" t="n">
        <v>10.233983664</v>
      </c>
      <c r="F95" s="6" t="n">
        <v>16.55954248</v>
      </c>
      <c r="G95" s="6" t="n">
        <v>21.878479952</v>
      </c>
      <c r="H95" s="6" t="n">
        <v>30.639813872</v>
      </c>
    </row>
    <row r="96" customFormat="false" ht="15" hidden="false" customHeight="false" outlineLevel="0" collapsed="false">
      <c r="B96" s="1" t="s">
        <v>49</v>
      </c>
      <c r="C96" s="1" t="str">
        <f aca="false">LEFT(B96,LEN(B96)-2)</f>
        <v>TR17 0</v>
      </c>
      <c r="D96" s="6" t="n">
        <v>6.219925712</v>
      </c>
      <c r="E96" s="6" t="n">
        <v>9.836306096</v>
      </c>
      <c r="F96" s="6" t="n">
        <v>18.665990848</v>
      </c>
      <c r="G96" s="6" t="n">
        <v>21.480802384</v>
      </c>
      <c r="H96" s="6" t="n">
        <v>32.74626224</v>
      </c>
    </row>
    <row r="97" customFormat="false" ht="15" hidden="false" customHeight="false" outlineLevel="0" collapsed="false">
      <c r="B97" s="1" t="s">
        <v>138</v>
      </c>
      <c r="C97" s="1" t="str">
        <f aca="false">LEFT(B97,LEN(B97)-2)</f>
        <v>TR17 0</v>
      </c>
      <c r="D97" s="6" t="n">
        <v>6.170216016</v>
      </c>
      <c r="E97" s="6" t="n">
        <v>9.7865964</v>
      </c>
      <c r="F97" s="6" t="n">
        <v>18.616281152</v>
      </c>
      <c r="G97" s="6" t="n">
        <v>21.431092688</v>
      </c>
      <c r="H97" s="6" t="n">
        <v>32.696552544</v>
      </c>
    </row>
    <row r="98" customFormat="false" ht="15" hidden="false" customHeight="false" outlineLevel="0" collapsed="false">
      <c r="B98" s="1" t="s">
        <v>140</v>
      </c>
      <c r="C98" s="1" t="str">
        <f aca="false">LEFT(B98,LEN(B98)-2)</f>
        <v>TR17 0</v>
      </c>
      <c r="D98" s="6" t="n">
        <v>5.93409496</v>
      </c>
      <c r="E98" s="6" t="n">
        <v>9.550475344</v>
      </c>
      <c r="F98" s="6" t="n">
        <v>18.380160096</v>
      </c>
      <c r="G98" s="6" t="n">
        <v>21.194971632</v>
      </c>
      <c r="H98" s="6" t="n">
        <v>32.460431488</v>
      </c>
    </row>
    <row r="99" customFormat="false" ht="15" hidden="false" customHeight="false" outlineLevel="0" collapsed="false">
      <c r="B99" s="1" t="s">
        <v>35</v>
      </c>
      <c r="C99" s="1" t="str">
        <f aca="false">LEFT(B99,LEN(B99)-2)</f>
        <v>TR17 0</v>
      </c>
      <c r="D99" s="6" t="n">
        <v>7.462668112</v>
      </c>
      <c r="E99" s="6" t="n">
        <v>10.134564272</v>
      </c>
      <c r="F99" s="6" t="n">
        <v>17.236837088</v>
      </c>
      <c r="G99" s="6" t="n">
        <v>19.896305824</v>
      </c>
      <c r="H99" s="6" t="n">
        <v>31.31710848</v>
      </c>
    </row>
    <row r="100" customFormat="false" ht="15" hidden="false" customHeight="false" outlineLevel="0" collapsed="false">
      <c r="B100" s="1" t="s">
        <v>143</v>
      </c>
      <c r="C100" s="1" t="str">
        <f aca="false">LEFT(B100,LEN(B100)-2)</f>
        <v>TR26 3</v>
      </c>
      <c r="D100" s="6" t="n">
        <v>9.159011488</v>
      </c>
      <c r="E100" s="6" t="n">
        <v>14.254255328</v>
      </c>
      <c r="F100" s="6" t="n">
        <v>14.950191072</v>
      </c>
      <c r="G100" s="6" t="n">
        <v>26.476626832</v>
      </c>
      <c r="H100" s="6" t="n">
        <v>29.030462464</v>
      </c>
    </row>
    <row r="101" customFormat="false" ht="15" hidden="false" customHeight="false" outlineLevel="0" collapsed="false">
      <c r="B101" s="1" t="s">
        <v>61</v>
      </c>
      <c r="C101" s="1" t="str">
        <f aca="false">LEFT(B101,LEN(B101)-2)</f>
        <v>TR26 2</v>
      </c>
      <c r="D101" s="6" t="n">
        <v>8.562495136</v>
      </c>
      <c r="E101" s="6" t="n">
        <v>16.6216796</v>
      </c>
      <c r="F101" s="6" t="n">
        <v>17.317615344</v>
      </c>
      <c r="G101" s="6" t="n">
        <v>28.844051104</v>
      </c>
      <c r="H101" s="6" t="n">
        <v>31.397886736</v>
      </c>
    </row>
    <row r="102" customFormat="false" ht="15" hidden="false" customHeight="false" outlineLevel="0" collapsed="false">
      <c r="B102" s="1" t="s">
        <v>145</v>
      </c>
      <c r="C102" s="1" t="str">
        <f aca="false">LEFT(B102,LEN(B102)-2)</f>
        <v>TR26 3</v>
      </c>
      <c r="D102" s="6" t="n">
        <v>7.400530992</v>
      </c>
      <c r="E102" s="6" t="n">
        <v>15.03718304</v>
      </c>
      <c r="F102" s="6" t="n">
        <v>15.733118784</v>
      </c>
      <c r="G102" s="6" t="n">
        <v>27.259554544</v>
      </c>
      <c r="H102" s="6" t="n">
        <v>29.813390176</v>
      </c>
    </row>
    <row r="103" customFormat="false" ht="15" hidden="false" customHeight="false" outlineLevel="0" collapsed="false">
      <c r="B103" s="1" t="s">
        <v>137</v>
      </c>
      <c r="C103" s="1" t="str">
        <f aca="false">LEFT(B103,LEN(B103)-2)</f>
        <v>TR26 1</v>
      </c>
      <c r="D103" s="6" t="n">
        <v>9.264644592</v>
      </c>
      <c r="E103" s="6" t="n">
        <v>15.826324464</v>
      </c>
      <c r="F103" s="6" t="n">
        <v>16.522260208</v>
      </c>
      <c r="G103" s="6" t="n">
        <v>28.048695968</v>
      </c>
      <c r="H103" s="6" t="n">
        <v>30.6025316</v>
      </c>
    </row>
    <row r="104" customFormat="false" ht="15" hidden="false" customHeight="false" outlineLevel="0" collapsed="false">
      <c r="B104" s="1" t="s">
        <v>147</v>
      </c>
      <c r="C104" s="1" t="str">
        <f aca="false">LEFT(B104,LEN(B104)-2)</f>
        <v>TR26 1</v>
      </c>
      <c r="D104" s="6" t="n">
        <v>9.25843088</v>
      </c>
      <c r="E104" s="6" t="n">
        <v>15.96923984</v>
      </c>
      <c r="F104" s="6" t="n">
        <v>16.665175584</v>
      </c>
      <c r="G104" s="6" t="n">
        <v>28.191611344</v>
      </c>
      <c r="H104" s="6" t="n">
        <v>30.745446976</v>
      </c>
    </row>
    <row r="105" customFormat="false" ht="15" hidden="false" customHeight="false" outlineLevel="0" collapsed="false">
      <c r="B105" s="1" t="s">
        <v>148</v>
      </c>
      <c r="C105" s="1" t="str">
        <f aca="false">LEFT(B105,LEN(B105)-2)</f>
        <v>TR26 1</v>
      </c>
      <c r="D105" s="6" t="n">
        <v>9.239789744</v>
      </c>
      <c r="E105" s="6" t="n">
        <v>15.950598704</v>
      </c>
      <c r="F105" s="6" t="n">
        <v>16.646534448</v>
      </c>
      <c r="G105" s="6" t="n">
        <v>28.172970208</v>
      </c>
      <c r="H105" s="6" t="n">
        <v>30.72680584</v>
      </c>
    </row>
    <row r="106" customFormat="false" ht="15" hidden="false" customHeight="false" outlineLevel="0" collapsed="false">
      <c r="B106" s="1" t="s">
        <v>42</v>
      </c>
      <c r="C106" s="1" t="str">
        <f aca="false">LEFT(B106,LEN(B106)-2)</f>
        <v>TR26 1</v>
      </c>
      <c r="D106" s="6" t="n">
        <v>9.326781712</v>
      </c>
      <c r="E106" s="6" t="n">
        <v>16.037590672</v>
      </c>
      <c r="F106" s="6" t="n">
        <v>16.733526416</v>
      </c>
      <c r="G106" s="6" t="n">
        <v>28.259962176</v>
      </c>
      <c r="H106" s="6" t="n">
        <v>30.813797808</v>
      </c>
    </row>
    <row r="107" customFormat="false" ht="15" hidden="false" customHeight="false" outlineLevel="0" collapsed="false">
      <c r="B107" s="1" t="s">
        <v>13</v>
      </c>
      <c r="C107" s="1" t="str">
        <f aca="false">LEFT(B107,LEN(B107)-2)</f>
        <v>TR26 1</v>
      </c>
      <c r="D107" s="6" t="n">
        <v>9.451055952</v>
      </c>
      <c r="E107" s="6" t="n">
        <v>15.714477648</v>
      </c>
      <c r="F107" s="6" t="n">
        <v>16.410413392</v>
      </c>
      <c r="G107" s="6" t="n">
        <v>27.936849152</v>
      </c>
      <c r="H107" s="6" t="n">
        <v>30.490684784</v>
      </c>
    </row>
    <row r="108" customFormat="false" ht="15" hidden="false" customHeight="false" outlineLevel="0" collapsed="false">
      <c r="B108" s="1" t="s">
        <v>133</v>
      </c>
      <c r="C108" s="1" t="str">
        <f aca="false">LEFT(B108,LEN(B108)-2)</f>
        <v>TR26 1</v>
      </c>
      <c r="D108" s="6" t="n">
        <v>9.463483376</v>
      </c>
      <c r="E108" s="6" t="n">
        <v>15.726905072</v>
      </c>
      <c r="F108" s="6" t="n">
        <v>16.422840816</v>
      </c>
      <c r="G108" s="6" t="n">
        <v>27.949276576</v>
      </c>
      <c r="H108" s="6" t="n">
        <v>30.503112208</v>
      </c>
    </row>
    <row r="109" customFormat="false" ht="15" hidden="false" customHeight="false" outlineLevel="0" collapsed="false">
      <c r="B109" s="1" t="s">
        <v>82</v>
      </c>
      <c r="C109" s="1" t="str">
        <f aca="false">LEFT(B109,LEN(B109)-2)</f>
        <v>TR26 1</v>
      </c>
      <c r="D109" s="6" t="n">
        <v>9.513193072</v>
      </c>
      <c r="E109" s="6" t="n">
        <v>15.900889008</v>
      </c>
      <c r="F109" s="6" t="n">
        <v>16.596824752</v>
      </c>
      <c r="G109" s="6" t="n">
        <v>28.123260512</v>
      </c>
      <c r="H109" s="6" t="n">
        <v>30.677096144</v>
      </c>
    </row>
    <row r="110" customFormat="false" ht="15" hidden="false" customHeight="false" outlineLevel="0" collapsed="false">
      <c r="B110" s="1" t="s">
        <v>153</v>
      </c>
      <c r="C110" s="1" t="str">
        <f aca="false">LEFT(B110,LEN(B110)-2)</f>
        <v>TR26 1</v>
      </c>
      <c r="D110" s="6" t="n">
        <v>9.842519808</v>
      </c>
      <c r="E110" s="6" t="n">
        <v>16.105941504</v>
      </c>
      <c r="F110" s="6" t="n">
        <v>16.801877248</v>
      </c>
      <c r="G110" s="6" t="n">
        <v>28.328313008</v>
      </c>
      <c r="H110" s="6" t="n">
        <v>30.88214864</v>
      </c>
    </row>
    <row r="111" customFormat="false" ht="15" hidden="false" customHeight="false" outlineLevel="0" collapsed="false">
      <c r="B111" s="1" t="s">
        <v>153</v>
      </c>
      <c r="C111" s="1" t="str">
        <f aca="false">LEFT(B111,LEN(B111)-2)</f>
        <v>TR26 1</v>
      </c>
      <c r="D111" s="6" t="n">
        <v>9.842519808</v>
      </c>
      <c r="E111" s="6" t="n">
        <v>16.105941504</v>
      </c>
      <c r="F111" s="6" t="n">
        <v>16.801877248</v>
      </c>
      <c r="G111" s="6" t="n">
        <v>28.328313008</v>
      </c>
      <c r="H111" s="6" t="n">
        <v>30.88214864</v>
      </c>
    </row>
    <row r="112" customFormat="false" ht="15" hidden="false" customHeight="false" outlineLevel="0" collapsed="false">
      <c r="B112" s="1" t="s">
        <v>156</v>
      </c>
      <c r="C112" s="1" t="str">
        <f aca="false">LEFT(B112,LEN(B112)-2)</f>
        <v>TR26 2</v>
      </c>
      <c r="D112" s="6" t="n">
        <v>9.065805808</v>
      </c>
      <c r="E112" s="6" t="n">
        <v>14.173477072</v>
      </c>
      <c r="F112" s="6" t="n">
        <v>14.869412816</v>
      </c>
      <c r="G112" s="6" t="n">
        <v>26.395848576</v>
      </c>
      <c r="H112" s="6" t="n">
        <v>28.949684208</v>
      </c>
    </row>
    <row r="113" customFormat="false" ht="15" hidden="false" customHeight="false" outlineLevel="0" collapsed="false">
      <c r="B113" s="1" t="s">
        <v>37</v>
      </c>
      <c r="C113" s="1" t="str">
        <f aca="false">LEFT(B113,LEN(B113)-2)</f>
        <v>TR26 2</v>
      </c>
      <c r="D113" s="6" t="n">
        <v>8.630845968</v>
      </c>
      <c r="E113" s="6" t="n">
        <v>14.192118208</v>
      </c>
      <c r="F113" s="6" t="n">
        <v>14.888053952</v>
      </c>
      <c r="G113" s="6" t="n">
        <v>26.414489712</v>
      </c>
      <c r="H113" s="6" t="n">
        <v>28.968325344</v>
      </c>
    </row>
    <row r="114" customFormat="false" ht="15" hidden="false" customHeight="false" outlineLevel="0" collapsed="false">
      <c r="B114" s="1" t="s">
        <v>158</v>
      </c>
      <c r="C114" s="1" t="str">
        <f aca="false">LEFT(B114,LEN(B114)-2)</f>
        <v>TR26 2</v>
      </c>
      <c r="D114" s="6" t="n">
        <v>8.661914528</v>
      </c>
      <c r="E114" s="6" t="n">
        <v>13.931142304</v>
      </c>
      <c r="F114" s="6" t="n">
        <v>14.627078048</v>
      </c>
      <c r="G114" s="6" t="n">
        <v>26.153513808</v>
      </c>
      <c r="H114" s="6" t="n">
        <v>28.70734944</v>
      </c>
    </row>
    <row r="115" customFormat="false" ht="15" hidden="false" customHeight="false" outlineLevel="0" collapsed="false">
      <c r="B115" s="1" t="s">
        <v>159</v>
      </c>
      <c r="C115" s="1" t="str">
        <f aca="false">LEFT(B115,LEN(B115)-2)</f>
        <v>TR26 2</v>
      </c>
      <c r="D115" s="6" t="n">
        <v>8.91667672</v>
      </c>
      <c r="E115" s="6" t="n">
        <v>14.714070016</v>
      </c>
      <c r="F115" s="6" t="n">
        <v>15.41000576</v>
      </c>
      <c r="G115" s="6" t="n">
        <v>26.93644152</v>
      </c>
      <c r="H115" s="6" t="n">
        <v>29.490277152</v>
      </c>
    </row>
    <row r="116" customFormat="false" ht="15" hidden="false" customHeight="false" outlineLevel="0" collapsed="false">
      <c r="B116" s="1" t="s">
        <v>161</v>
      </c>
      <c r="C116" s="1" t="str">
        <f aca="false">LEFT(B116,LEN(B116)-2)</f>
        <v>TR26 2</v>
      </c>
      <c r="D116" s="6" t="n">
        <v>10.053786016</v>
      </c>
      <c r="E116" s="6" t="n">
        <v>15.236021824</v>
      </c>
      <c r="F116" s="6" t="n">
        <v>15.931957568</v>
      </c>
      <c r="G116" s="6" t="n">
        <v>27.458393328</v>
      </c>
      <c r="H116" s="6" t="n">
        <v>30.01222896</v>
      </c>
    </row>
    <row r="117" customFormat="false" ht="15" hidden="false" customHeight="false" outlineLevel="0" collapsed="false">
      <c r="B117" s="1" t="s">
        <v>146</v>
      </c>
      <c r="C117" s="1" t="str">
        <f aca="false">LEFT(B117,LEN(B117)-2)</f>
        <v>TR13 9</v>
      </c>
      <c r="D117" s="6" t="n">
        <v>13.70123496</v>
      </c>
      <c r="E117" s="6" t="n">
        <v>3.175206832</v>
      </c>
      <c r="F117" s="6" t="n">
        <v>13.738517232</v>
      </c>
      <c r="G117" s="6" t="n">
        <v>15.8449656</v>
      </c>
      <c r="H117" s="6" t="n">
        <v>30.459616224</v>
      </c>
    </row>
    <row r="118" customFormat="false" ht="15" hidden="false" customHeight="false" outlineLevel="0" collapsed="false">
      <c r="B118" s="1" t="s">
        <v>162</v>
      </c>
      <c r="C118" s="1" t="str">
        <f aca="false">LEFT(B118,LEN(B118)-2)</f>
        <v>TR13 9</v>
      </c>
      <c r="D118" s="6" t="n">
        <v>13.601815568</v>
      </c>
      <c r="E118" s="6" t="n">
        <v>3.119283424</v>
      </c>
      <c r="F118" s="6" t="n">
        <v>13.63909784</v>
      </c>
      <c r="G118" s="6" t="n">
        <v>15.789042192</v>
      </c>
      <c r="H118" s="6" t="n">
        <v>30.360196832</v>
      </c>
    </row>
    <row r="119" customFormat="false" ht="15" hidden="false" customHeight="false" outlineLevel="0" collapsed="false">
      <c r="B119" s="1" t="s">
        <v>127</v>
      </c>
      <c r="C119" s="1" t="str">
        <f aca="false">LEFT(B119,LEN(B119)-2)</f>
        <v>TR13 9</v>
      </c>
      <c r="D119" s="6" t="n">
        <v>13.595601856</v>
      </c>
      <c r="E119" s="6" t="n">
        <v>2.926658352</v>
      </c>
      <c r="F119" s="6" t="n">
        <v>13.632884128</v>
      </c>
      <c r="G119" s="6" t="n">
        <v>15.59641712</v>
      </c>
      <c r="H119" s="6" t="n">
        <v>30.35398312</v>
      </c>
    </row>
    <row r="120" customFormat="false" ht="15" hidden="false" customHeight="false" outlineLevel="0" collapsed="false">
      <c r="B120" s="1" t="s">
        <v>164</v>
      </c>
      <c r="C120" s="1" t="str">
        <f aca="false">LEFT(B120,LEN(B120)-2)</f>
        <v>TR12 7</v>
      </c>
      <c r="D120" s="6" t="n">
        <v>18.3304504</v>
      </c>
      <c r="E120" s="6" t="n">
        <v>3.237343952</v>
      </c>
      <c r="F120" s="6" t="n">
        <v>14.856985392</v>
      </c>
      <c r="G120" s="6" t="n">
        <v>15.8449656</v>
      </c>
      <c r="H120" s="6" t="n">
        <v>30.652241296</v>
      </c>
    </row>
    <row r="121" customFormat="false" ht="15" hidden="false" customHeight="false" outlineLevel="0" collapsed="false">
      <c r="B121" s="1" t="s">
        <v>105</v>
      </c>
      <c r="C121" s="1" t="str">
        <f aca="false">LEFT(B121,LEN(B121)-2)</f>
        <v>TR20 9</v>
      </c>
      <c r="D121" s="6" t="n">
        <v>7.288684176</v>
      </c>
      <c r="E121" s="6" t="n">
        <v>8.183458704</v>
      </c>
      <c r="F121" s="6" t="n">
        <v>19.734749312</v>
      </c>
      <c r="G121" s="6" t="n">
        <v>19.827954992</v>
      </c>
      <c r="H121" s="6" t="n">
        <v>33.815020704</v>
      </c>
    </row>
    <row r="122" customFormat="false" ht="15" hidden="false" customHeight="false" outlineLevel="0" collapsed="false">
      <c r="B122" s="1" t="s">
        <v>15</v>
      </c>
      <c r="C122" s="1" t="str">
        <f aca="false">LEFT(B122,LEN(B122)-2)</f>
        <v>TR27 6</v>
      </c>
      <c r="D122" s="6" t="n">
        <v>7.257615616</v>
      </c>
      <c r="E122" s="6" t="n">
        <v>12.533057104</v>
      </c>
      <c r="F122" s="6" t="n">
        <v>14.757566</v>
      </c>
      <c r="G122" s="6" t="n">
        <v>26.28400176</v>
      </c>
      <c r="H122" s="6" t="n">
        <v>28.837837392</v>
      </c>
    </row>
    <row r="123" customFormat="false" ht="15" hidden="false" customHeight="false" outlineLevel="0" collapsed="false">
      <c r="B123" s="1" t="s">
        <v>166</v>
      </c>
      <c r="C123" s="1" t="str">
        <f aca="false">LEFT(B123,LEN(B123)-2)</f>
        <v>TR27 6</v>
      </c>
      <c r="D123" s="6" t="n">
        <v>8.040543328</v>
      </c>
      <c r="E123" s="6" t="n">
        <v>12.607621648</v>
      </c>
      <c r="F123" s="6" t="n">
        <v>11.762556816</v>
      </c>
      <c r="G123" s="6" t="n">
        <v>23.288992576</v>
      </c>
      <c r="H123" s="6" t="n">
        <v>25.842828208</v>
      </c>
    </row>
    <row r="124" customFormat="false" ht="15" hidden="false" customHeight="false" outlineLevel="0" collapsed="false">
      <c r="B124" s="1" t="s">
        <v>168</v>
      </c>
      <c r="C124" s="1" t="str">
        <f aca="false">LEFT(B124,LEN(B124)-2)</f>
        <v>TR27 4</v>
      </c>
      <c r="D124" s="6" t="n">
        <v>8.60599112</v>
      </c>
      <c r="E124" s="6" t="n">
        <v>10.600592672</v>
      </c>
      <c r="F124" s="6" t="n">
        <v>11.103903344</v>
      </c>
      <c r="G124" s="6" t="n">
        <v>22.630339104</v>
      </c>
      <c r="H124" s="6" t="n">
        <v>25.184174736</v>
      </c>
    </row>
    <row r="125" customFormat="false" ht="15" hidden="false" customHeight="false" outlineLevel="0" collapsed="false">
      <c r="B125" s="1" t="s">
        <v>100</v>
      </c>
      <c r="C125" s="1" t="str">
        <f aca="false">LEFT(B125,LEN(B125)-2)</f>
        <v>TR27 4</v>
      </c>
      <c r="D125" s="6" t="n">
        <v>8.848325888</v>
      </c>
      <c r="E125" s="6" t="n">
        <v>10.743508048</v>
      </c>
      <c r="F125" s="6" t="n">
        <v>11.110117056</v>
      </c>
      <c r="G125" s="6" t="n">
        <v>22.636552816</v>
      </c>
      <c r="H125" s="6" t="n">
        <v>25.190388448</v>
      </c>
    </row>
    <row r="126" customFormat="false" ht="15" hidden="false" customHeight="false" outlineLevel="0" collapsed="false">
      <c r="B126" s="1" t="s">
        <v>39</v>
      </c>
      <c r="C126" s="1" t="str">
        <f aca="false">LEFT(B126,LEN(B126)-2)</f>
        <v>TR20 9</v>
      </c>
      <c r="D126" s="6" t="n">
        <v>9.028523536</v>
      </c>
      <c r="E126" s="6" t="n">
        <v>6.294490256</v>
      </c>
      <c r="F126" s="6" t="n">
        <v>13.005299216</v>
      </c>
      <c r="G126" s="6" t="n">
        <v>17.938986544</v>
      </c>
      <c r="H126" s="6" t="n">
        <v>29.726398208</v>
      </c>
    </row>
    <row r="127" customFormat="false" ht="15" hidden="false" customHeight="false" outlineLevel="0" collapsed="false">
      <c r="B127" s="1" t="s">
        <v>24</v>
      </c>
      <c r="C127" s="1" t="str">
        <f aca="false">LEFT(B127,LEN(B127)-2)</f>
        <v>TR27 6</v>
      </c>
      <c r="D127" s="6" t="n">
        <v>11.694205984</v>
      </c>
      <c r="E127" s="6" t="n">
        <v>7.9224828</v>
      </c>
      <c r="F127" s="6" t="n">
        <v>12.626262784</v>
      </c>
      <c r="G127" s="6" t="n">
        <v>16.68381672</v>
      </c>
      <c r="H127" s="6" t="n">
        <v>26.706534176</v>
      </c>
    </row>
    <row r="128" customFormat="false" ht="15" hidden="false" customHeight="false" outlineLevel="0" collapsed="false">
      <c r="B128" s="1" t="s">
        <v>118</v>
      </c>
      <c r="C128" s="1" t="str">
        <f aca="false">LEFT(B128,LEN(B128)-2)</f>
        <v>TR26 3</v>
      </c>
      <c r="D128" s="6" t="n">
        <v>8.518999152</v>
      </c>
      <c r="E128" s="6" t="n">
        <v>12.843742704</v>
      </c>
      <c r="F128" s="6" t="n">
        <v>13.539678448</v>
      </c>
      <c r="G128" s="6" t="n">
        <v>25.066114208</v>
      </c>
      <c r="H128" s="6" t="n">
        <v>27.61994984</v>
      </c>
    </row>
    <row r="129" customFormat="false" ht="15" hidden="false" customHeight="false" outlineLevel="0" collapsed="false">
      <c r="B129" s="1" t="s">
        <v>173</v>
      </c>
      <c r="C129" s="1" t="str">
        <f aca="false">LEFT(B129,LEN(B129)-2)</f>
        <v>TR27 4</v>
      </c>
      <c r="D129" s="6" t="n">
        <v>9.109301792</v>
      </c>
      <c r="E129" s="6" t="n">
        <v>11.103903344</v>
      </c>
      <c r="F129" s="6" t="n">
        <v>10.581951536</v>
      </c>
      <c r="G129" s="6" t="n">
        <v>22.108387296</v>
      </c>
      <c r="H129" s="6" t="n">
        <v>24.662222928</v>
      </c>
    </row>
    <row r="130" customFormat="false" ht="15" hidden="false" customHeight="false" outlineLevel="0" collapsed="false">
      <c r="B130" s="1" t="s">
        <v>175</v>
      </c>
      <c r="C130" s="1" t="str">
        <f aca="false">LEFT(B130,LEN(B130)-2)</f>
        <v>TR27 4</v>
      </c>
      <c r="D130" s="6" t="n">
        <v>9.028523536</v>
      </c>
      <c r="E130" s="6" t="n">
        <v>10.923705696</v>
      </c>
      <c r="F130" s="6" t="n">
        <v>10.68758464</v>
      </c>
      <c r="G130" s="6" t="n">
        <v>22.2140204</v>
      </c>
      <c r="H130" s="6" t="n">
        <v>24.767856032</v>
      </c>
    </row>
    <row r="131" customFormat="false" ht="15" hidden="false" customHeight="false" outlineLevel="0" collapsed="false">
      <c r="B131" s="1" t="s">
        <v>96</v>
      </c>
      <c r="C131" s="1" t="str">
        <f aca="false">LEFT(B131,LEN(B131)-2)</f>
        <v>TR27 5</v>
      </c>
      <c r="D131" s="6" t="n">
        <v>10.37689904</v>
      </c>
      <c r="E131" s="6" t="n">
        <v>11.700419696</v>
      </c>
      <c r="F131" s="6" t="n">
        <v>10.93613312</v>
      </c>
      <c r="G131" s="6" t="n">
        <v>22.46256888</v>
      </c>
      <c r="H131" s="6" t="n">
        <v>25.016404512</v>
      </c>
    </row>
    <row r="132" customFormat="false" ht="15" hidden="false" customHeight="false" outlineLevel="0" collapsed="false">
      <c r="B132" s="1" t="s">
        <v>178</v>
      </c>
      <c r="C132" s="1" t="str">
        <f aca="false">LEFT(B132,LEN(B132)-2)</f>
        <v>TR27 4</v>
      </c>
      <c r="D132" s="6" t="n">
        <v>9.053378384</v>
      </c>
      <c r="E132" s="6" t="n">
        <v>10.948560544</v>
      </c>
      <c r="F132" s="6" t="n">
        <v>10.662729792</v>
      </c>
      <c r="G132" s="6" t="n">
        <v>22.189165552</v>
      </c>
      <c r="H132" s="6" t="n">
        <v>24.743001184</v>
      </c>
    </row>
    <row r="133" customFormat="false" ht="15" hidden="false" customHeight="false" outlineLevel="0" collapsed="false">
      <c r="B133" s="1" t="s">
        <v>179</v>
      </c>
      <c r="C133" s="1" t="str">
        <f aca="false">LEFT(B133,LEN(B133)-2)</f>
        <v>TR27 4</v>
      </c>
      <c r="D133" s="6" t="n">
        <v>9.177652624</v>
      </c>
      <c r="E133" s="6" t="n">
        <v>11.072834784</v>
      </c>
      <c r="F133" s="6" t="n">
        <v>10.538455552</v>
      </c>
      <c r="G133" s="6" t="n">
        <v>22.064891312</v>
      </c>
      <c r="H133" s="6" t="n">
        <v>24.618726944</v>
      </c>
    </row>
    <row r="134" customFormat="false" ht="15" hidden="false" customHeight="false" outlineLevel="0" collapsed="false">
      <c r="B134" s="1" t="s">
        <v>181</v>
      </c>
      <c r="C134" s="1" t="str">
        <f aca="false">LEFT(B134,LEN(B134)-2)</f>
        <v>TR27 5</v>
      </c>
      <c r="D134" s="6" t="n">
        <v>9.699604432</v>
      </c>
      <c r="E134" s="6" t="n">
        <v>11.694205984</v>
      </c>
      <c r="F134" s="6" t="n">
        <v>10.296120784</v>
      </c>
      <c r="G134" s="6" t="n">
        <v>21.822556544</v>
      </c>
      <c r="H134" s="6" t="n">
        <v>24.376392176</v>
      </c>
    </row>
    <row r="135" customFormat="false" ht="15" hidden="false" customHeight="false" outlineLevel="0" collapsed="false">
      <c r="B135" s="1" t="s">
        <v>183</v>
      </c>
      <c r="C135" s="1" t="str">
        <f aca="false">LEFT(B135,LEN(B135)-2)</f>
        <v>TR27 4</v>
      </c>
      <c r="D135" s="6" t="n">
        <v>10.768362896</v>
      </c>
      <c r="E135" s="6" t="n">
        <v>10.097282</v>
      </c>
      <c r="F135" s="6" t="n">
        <v>9.979221472</v>
      </c>
      <c r="G135" s="6" t="n">
        <v>21.505657232</v>
      </c>
      <c r="H135" s="6" t="n">
        <v>24.059492864</v>
      </c>
    </row>
    <row r="136" customFormat="false" ht="15" hidden="false" customHeight="false" outlineLevel="0" collapsed="false">
      <c r="B136" s="1" t="s">
        <v>184</v>
      </c>
      <c r="C136" s="1" t="str">
        <f aca="false">LEFT(B136,LEN(B136)-2)</f>
        <v>TR27 6</v>
      </c>
      <c r="D136" s="6" t="n">
        <v>11.476726064</v>
      </c>
      <c r="E136" s="6" t="n">
        <v>6.996639712</v>
      </c>
      <c r="F136" s="6" t="n">
        <v>7.941123936</v>
      </c>
      <c r="G136" s="6" t="n">
        <v>15.086892736</v>
      </c>
      <c r="H136" s="6" t="n">
        <v>24.662222928</v>
      </c>
    </row>
    <row r="137" customFormat="false" ht="15" hidden="false" customHeight="false" outlineLevel="0" collapsed="false">
      <c r="B137" s="1" t="s">
        <v>17</v>
      </c>
      <c r="C137" s="1" t="str">
        <f aca="false">LEFT(B137,LEN(B137)-2)</f>
        <v>TR13 8</v>
      </c>
      <c r="D137" s="6" t="n">
        <v>14.577368352</v>
      </c>
      <c r="E137" s="6" t="n">
        <v>1.124681872</v>
      </c>
      <c r="F137" s="6" t="n">
        <v>11.097689632</v>
      </c>
      <c r="G137" s="6" t="n">
        <v>12.191302944</v>
      </c>
      <c r="H137" s="6" t="n">
        <v>26.892945536</v>
      </c>
    </row>
    <row r="138" customFormat="false" ht="15" hidden="false" customHeight="false" outlineLevel="0" collapsed="false">
      <c r="B138" s="1" t="s">
        <v>187</v>
      </c>
      <c r="C138" s="1" t="str">
        <f aca="false">LEFT(B138,LEN(B138)-2)</f>
        <v>TR13 8</v>
      </c>
      <c r="D138" s="6" t="n">
        <v>14.813489408</v>
      </c>
      <c r="E138" s="6" t="n">
        <v>1.746053072</v>
      </c>
      <c r="F138" s="6" t="n">
        <v>11.004483952</v>
      </c>
      <c r="G138" s="6" t="n">
        <v>12.501988544</v>
      </c>
      <c r="H138" s="6" t="n">
        <v>26.799739856</v>
      </c>
    </row>
    <row r="139" customFormat="false" ht="15" hidden="false" customHeight="false" outlineLevel="0" collapsed="false">
      <c r="B139" s="1" t="s">
        <v>189</v>
      </c>
      <c r="C139" s="1" t="str">
        <f aca="false">LEFT(B139,LEN(B139)-2)</f>
        <v>TR13 8</v>
      </c>
      <c r="D139" s="6" t="n">
        <v>14.993687056</v>
      </c>
      <c r="E139" s="6" t="n">
        <v>1.808190192</v>
      </c>
      <c r="F139" s="6" t="n">
        <v>10.793217744</v>
      </c>
      <c r="G139" s="6" t="n">
        <v>12.390141728</v>
      </c>
      <c r="H139" s="6" t="n">
        <v>26.588473648</v>
      </c>
    </row>
    <row r="140" customFormat="false" ht="15" hidden="false" customHeight="false" outlineLevel="0" collapsed="false">
      <c r="B140" s="1" t="s">
        <v>154</v>
      </c>
      <c r="C140" s="1" t="str">
        <f aca="false">LEFT(B140,LEN(B140)-2)</f>
        <v>TR14 0</v>
      </c>
      <c r="D140" s="6" t="n">
        <v>16.255070592</v>
      </c>
      <c r="E140" s="6" t="n">
        <v>8.860753312</v>
      </c>
      <c r="F140" s="6" t="n">
        <v>4.355812112</v>
      </c>
      <c r="G140" s="6" t="n">
        <v>15.25466296</v>
      </c>
      <c r="H140" s="6" t="n">
        <v>21.977899344</v>
      </c>
    </row>
    <row r="141" customFormat="false" ht="15" hidden="false" customHeight="false" outlineLevel="0" collapsed="false">
      <c r="B141" s="1" t="s">
        <v>171</v>
      </c>
      <c r="C141" s="1" t="str">
        <f aca="false">LEFT(B141,LEN(B141)-2)</f>
        <v>TR14 0</v>
      </c>
      <c r="D141" s="6" t="n">
        <v>15.994094688</v>
      </c>
      <c r="E141" s="6" t="n">
        <v>9.090660656</v>
      </c>
      <c r="F141" s="6" t="n">
        <v>4.094836208</v>
      </c>
      <c r="G141" s="6" t="n">
        <v>14.35367472</v>
      </c>
      <c r="H141" s="6" t="n">
        <v>21.71692344</v>
      </c>
    </row>
    <row r="142" customFormat="false" ht="15" hidden="false" customHeight="false" outlineLevel="0" collapsed="false">
      <c r="B142" s="1" t="s">
        <v>191</v>
      </c>
      <c r="C142" s="1" t="str">
        <f aca="false">LEFT(B142,LEN(B142)-2)</f>
        <v>TR14 7</v>
      </c>
      <c r="D142" s="6" t="n">
        <v>14.894267664</v>
      </c>
      <c r="E142" s="6" t="n">
        <v>9.873588368</v>
      </c>
      <c r="F142" s="6" t="n">
        <v>6.536825024</v>
      </c>
      <c r="G142" s="6" t="n">
        <v>18.063260784</v>
      </c>
      <c r="H142" s="6" t="n">
        <v>20.617096416</v>
      </c>
    </row>
    <row r="143" customFormat="false" ht="15" hidden="false" customHeight="false" outlineLevel="0" collapsed="false">
      <c r="B143" s="1" t="s">
        <v>29</v>
      </c>
      <c r="C143" s="1" t="str">
        <f aca="false">LEFT(B143,LEN(B143)-2)</f>
        <v>TR14 8</v>
      </c>
      <c r="D143" s="6" t="n">
        <v>15.354082352</v>
      </c>
      <c r="E143" s="6" t="n">
        <v>9.966794048</v>
      </c>
      <c r="F143" s="6" t="n">
        <v>2.932872064</v>
      </c>
      <c r="G143" s="6" t="n">
        <v>17.100135424</v>
      </c>
      <c r="H143" s="6" t="n">
        <v>19.653971056</v>
      </c>
    </row>
    <row r="144" customFormat="false" ht="15" hidden="false" customHeight="false" outlineLevel="0" collapsed="false">
      <c r="B144" s="1" t="s">
        <v>25</v>
      </c>
      <c r="C144" s="1" t="str">
        <f aca="false">LEFT(B144,LEN(B144)-2)</f>
        <v>TR14 9</v>
      </c>
      <c r="D144" s="6" t="n">
        <v>17.883063136</v>
      </c>
      <c r="E144" s="6" t="n">
        <v>10.078640864</v>
      </c>
      <c r="F144" s="6" t="n">
        <v>3.336763344</v>
      </c>
      <c r="G144" s="6" t="n">
        <v>13.533464736</v>
      </c>
      <c r="H144" s="6" t="n">
        <v>20.057862336</v>
      </c>
    </row>
    <row r="145" customFormat="false" ht="15" hidden="false" customHeight="false" outlineLevel="0" collapsed="false">
      <c r="B145" s="1" t="s">
        <v>92</v>
      </c>
      <c r="C145" s="1" t="str">
        <f aca="false">LEFT(B145,LEN(B145)-2)</f>
        <v>TR14 7</v>
      </c>
      <c r="D145" s="6" t="n">
        <v>17.864422</v>
      </c>
      <c r="E145" s="6" t="n">
        <v>10.420395024</v>
      </c>
      <c r="F145" s="6" t="n">
        <v>3.318122208</v>
      </c>
      <c r="G145" s="6" t="n">
        <v>14.297751312</v>
      </c>
      <c r="H145" s="6" t="n">
        <v>20.0392212</v>
      </c>
    </row>
    <row r="146" customFormat="false" ht="15" hidden="false" customHeight="false" outlineLevel="0" collapsed="false">
      <c r="B146" s="1" t="s">
        <v>195</v>
      </c>
      <c r="C146" s="1" t="str">
        <f aca="false">LEFT(B146,LEN(B146)-2)</f>
        <v>TR14 8</v>
      </c>
      <c r="D146" s="6" t="n">
        <v>17.330042768</v>
      </c>
      <c r="E146" s="6" t="n">
        <v>10.215342528</v>
      </c>
      <c r="F146" s="6" t="n">
        <v>2.783742976</v>
      </c>
      <c r="G146" s="6" t="n">
        <v>16.951006336</v>
      </c>
      <c r="H146" s="6" t="n">
        <v>19.504841968</v>
      </c>
    </row>
    <row r="147" customFormat="false" ht="15" hidden="false" customHeight="false" outlineLevel="0" collapsed="false">
      <c r="B147" s="1" t="s">
        <v>196</v>
      </c>
      <c r="C147" s="1" t="str">
        <f aca="false">LEFT(B147,LEN(B147)-2)</f>
        <v>TR14 8</v>
      </c>
      <c r="D147" s="6" t="n">
        <v>17.261691936</v>
      </c>
      <c r="E147" s="6" t="n">
        <v>10.50117328</v>
      </c>
      <c r="F147" s="6" t="n">
        <v>2.715392144</v>
      </c>
      <c r="G147" s="6" t="n">
        <v>16.882655504</v>
      </c>
      <c r="H147" s="6" t="n">
        <v>19.436491136</v>
      </c>
    </row>
    <row r="148" customFormat="false" ht="15" hidden="false" customHeight="false" outlineLevel="0" collapsed="false">
      <c r="B148" s="1" t="s">
        <v>197</v>
      </c>
      <c r="C148" s="1" t="str">
        <f aca="false">LEFT(B148,LEN(B148)-2)</f>
        <v>TR14 8</v>
      </c>
      <c r="D148" s="6" t="n">
        <v>17.093921712</v>
      </c>
      <c r="E148" s="6" t="n">
        <v>10.426608736</v>
      </c>
      <c r="F148" s="6" t="n">
        <v>2.54762192</v>
      </c>
      <c r="G148" s="6" t="n">
        <v>16.71488528</v>
      </c>
      <c r="H148" s="6" t="n">
        <v>19.268720912</v>
      </c>
    </row>
    <row r="149" customFormat="false" ht="15" hidden="false" customHeight="false" outlineLevel="0" collapsed="false">
      <c r="B149" s="1" t="s">
        <v>139</v>
      </c>
      <c r="C149" s="1" t="str">
        <f aca="false">LEFT(B149,LEN(B149)-2)</f>
        <v>TR14 8</v>
      </c>
      <c r="D149" s="6" t="n">
        <v>16.584397328</v>
      </c>
      <c r="E149" s="6" t="n">
        <v>10.787004032</v>
      </c>
      <c r="F149" s="6" t="n">
        <v>2.038097536</v>
      </c>
      <c r="G149" s="6" t="n">
        <v>16.205360896</v>
      </c>
      <c r="H149" s="6" t="n">
        <v>18.759196528</v>
      </c>
    </row>
    <row r="150" customFormat="false" ht="15" hidden="false" customHeight="false" outlineLevel="0" collapsed="false">
      <c r="B150" s="1" t="s">
        <v>182</v>
      </c>
      <c r="C150" s="1" t="str">
        <f aca="false">LEFT(B150,LEN(B150)-2)</f>
        <v>TR16 4</v>
      </c>
      <c r="D150" s="6" t="n">
        <v>17.485385568</v>
      </c>
      <c r="E150" s="6" t="n">
        <v>13.023940352</v>
      </c>
      <c r="F150" s="6" t="n">
        <v>3.274626224</v>
      </c>
      <c r="G150" s="6" t="n">
        <v>13.906287456</v>
      </c>
      <c r="H150" s="6" t="n">
        <v>18.411228656</v>
      </c>
    </row>
    <row r="151" customFormat="false" ht="15" hidden="false" customHeight="false" outlineLevel="0" collapsed="false">
      <c r="B151" s="1" t="s">
        <v>200</v>
      </c>
      <c r="C151" s="1" t="str">
        <f aca="false">LEFT(B151,LEN(B151)-2)</f>
        <v>TR16 4</v>
      </c>
      <c r="D151" s="6" t="n">
        <v>18.641136</v>
      </c>
      <c r="E151" s="6" t="n">
        <v>15.229808112</v>
      </c>
      <c r="F151" s="6" t="n">
        <v>4.181828176</v>
      </c>
      <c r="G151" s="6" t="n">
        <v>14.813489408</v>
      </c>
      <c r="H151" s="6" t="n">
        <v>19.318430608</v>
      </c>
    </row>
    <row r="152" customFormat="false" ht="15" hidden="false" customHeight="false" outlineLevel="0" collapsed="false">
      <c r="B152" s="1" t="s">
        <v>202</v>
      </c>
      <c r="C152" s="1" t="str">
        <f aca="false">LEFT(B152,LEN(B152)-2)</f>
        <v>TR12 7</v>
      </c>
      <c r="D152" s="6" t="n">
        <v>23.574823328</v>
      </c>
      <c r="E152" s="6" t="n">
        <v>8.48171688</v>
      </c>
      <c r="F152" s="6" t="n">
        <v>20.10135832</v>
      </c>
      <c r="G152" s="6" t="n">
        <v>17.069066864</v>
      </c>
      <c r="H152" s="6" t="n">
        <v>35.896614224</v>
      </c>
    </row>
    <row r="153" customFormat="false" ht="15" hidden="false" customHeight="false" outlineLevel="0" collapsed="false">
      <c r="B153" s="1" t="s">
        <v>185</v>
      </c>
      <c r="C153" s="1" t="str">
        <f aca="false">LEFT(B153,LEN(B153)-2)</f>
        <v>TR12 7</v>
      </c>
      <c r="D153" s="6" t="n">
        <v>25.650203136</v>
      </c>
      <c r="E153" s="6" t="n">
        <v>10.557096688</v>
      </c>
      <c r="F153" s="6" t="n">
        <v>22.176738128</v>
      </c>
      <c r="G153" s="6" t="n">
        <v>19.144446672</v>
      </c>
      <c r="H153" s="6" t="n">
        <v>37.971994032</v>
      </c>
    </row>
    <row r="154" customFormat="false" ht="15" hidden="false" customHeight="false" outlineLevel="0" collapsed="false">
      <c r="B154" s="1" t="s">
        <v>81</v>
      </c>
      <c r="C154" s="1" t="str">
        <f aca="false">LEFT(B154,LEN(B154)-2)</f>
        <v>TR12 7</v>
      </c>
      <c r="D154" s="6" t="n">
        <v>25.370586096</v>
      </c>
      <c r="E154" s="6" t="n">
        <v>10.277479648</v>
      </c>
      <c r="F154" s="6" t="n">
        <v>21.897121088</v>
      </c>
      <c r="G154" s="6" t="n">
        <v>18.864829632</v>
      </c>
      <c r="H154" s="6" t="n">
        <v>37.692376992</v>
      </c>
    </row>
    <row r="155" customFormat="false" ht="15" hidden="false" customHeight="false" outlineLevel="0" collapsed="false">
      <c r="B155" s="1" t="s">
        <v>205</v>
      </c>
      <c r="C155" s="1" t="str">
        <f aca="false">LEFT(B155,LEN(B155)-2)</f>
        <v>TR12 7</v>
      </c>
      <c r="D155" s="6" t="n">
        <v>25.333303824</v>
      </c>
      <c r="E155" s="6" t="n">
        <v>10.240197376</v>
      </c>
      <c r="F155" s="6" t="n">
        <v>21.859838816</v>
      </c>
      <c r="G155" s="6" t="n">
        <v>18.82754736</v>
      </c>
      <c r="H155" s="6" t="n">
        <v>37.65509472</v>
      </c>
    </row>
    <row r="156" customFormat="false" ht="15" hidden="false" customHeight="false" outlineLevel="0" collapsed="false">
      <c r="B156" s="1" t="s">
        <v>85</v>
      </c>
      <c r="C156" s="1" t="str">
        <f aca="false">LEFT(B156,LEN(B156)-2)</f>
        <v>TR12 7</v>
      </c>
      <c r="D156" s="6" t="n">
        <v>25.271166704</v>
      </c>
      <c r="E156" s="6" t="n">
        <v>10.178060256</v>
      </c>
      <c r="F156" s="6" t="n">
        <v>21.797701696</v>
      </c>
      <c r="G156" s="6" t="n">
        <v>18.76541024</v>
      </c>
      <c r="H156" s="6" t="n">
        <v>37.5929576</v>
      </c>
    </row>
    <row r="157" customFormat="false" ht="15" hidden="false" customHeight="false" outlineLevel="0" collapsed="false">
      <c r="B157" s="1" t="s">
        <v>117</v>
      </c>
      <c r="C157" s="1" t="str">
        <f aca="false">LEFT(B157,LEN(B157)-2)</f>
        <v>TR12 7</v>
      </c>
      <c r="D157" s="6" t="n">
        <v>24.14027112</v>
      </c>
      <c r="E157" s="6" t="n">
        <v>9.047164672</v>
      </c>
      <c r="F157" s="6" t="n">
        <v>20.666806112</v>
      </c>
      <c r="G157" s="6" t="n">
        <v>17.634514656</v>
      </c>
      <c r="H157" s="6" t="n">
        <v>36.462062016</v>
      </c>
    </row>
    <row r="158" customFormat="false" ht="15" hidden="false" customHeight="false" outlineLevel="0" collapsed="false">
      <c r="B158" s="1" t="s">
        <v>142</v>
      </c>
      <c r="C158" s="1" t="str">
        <f aca="false">LEFT(B158,LEN(B158)-2)</f>
        <v>TR12 7</v>
      </c>
      <c r="D158" s="6" t="n">
        <v>19.840382416</v>
      </c>
      <c r="E158" s="6" t="n">
        <v>4.747275968</v>
      </c>
      <c r="F158" s="6" t="n">
        <v>16.366917408</v>
      </c>
      <c r="G158" s="6" t="n">
        <v>13.334625952</v>
      </c>
      <c r="H158" s="6" t="n">
        <v>32.162173312</v>
      </c>
    </row>
    <row r="159" customFormat="false" ht="15" hidden="false" customHeight="false" outlineLevel="0" collapsed="false">
      <c r="B159" s="1" t="s">
        <v>208</v>
      </c>
      <c r="C159" s="1" t="str">
        <f aca="false">LEFT(B159,LEN(B159)-2)</f>
        <v>TR12 6</v>
      </c>
      <c r="D159" s="6" t="n">
        <v>21.194971632</v>
      </c>
      <c r="E159" s="6" t="n">
        <v>6.101865184</v>
      </c>
      <c r="F159" s="6" t="n">
        <v>15.186312128</v>
      </c>
      <c r="G159" s="6" t="n">
        <v>11.601000304</v>
      </c>
      <c r="H159" s="6" t="n">
        <v>30.97535432</v>
      </c>
    </row>
    <row r="160" customFormat="false" ht="15" hidden="false" customHeight="false" outlineLevel="0" collapsed="false">
      <c r="B160" s="1" t="s">
        <v>199</v>
      </c>
      <c r="C160" s="1" t="str">
        <f aca="false">LEFT(B160,LEN(B160)-2)</f>
        <v>TR12 6</v>
      </c>
      <c r="D160" s="6" t="n">
        <v>24.152698544</v>
      </c>
      <c r="E160" s="6" t="n">
        <v>9.053378384</v>
      </c>
      <c r="F160" s="6" t="n">
        <v>18.14403904</v>
      </c>
      <c r="G160" s="6" t="n">
        <v>14.558727216</v>
      </c>
      <c r="H160" s="6" t="n">
        <v>33.939294944</v>
      </c>
    </row>
    <row r="161" customFormat="false" ht="15" hidden="false" customHeight="false" outlineLevel="0" collapsed="false">
      <c r="B161" s="1" t="s">
        <v>209</v>
      </c>
      <c r="C161" s="1" t="str">
        <f aca="false">LEFT(B161,LEN(B161)-2)</f>
        <v>TR12 6</v>
      </c>
      <c r="D161" s="6" t="n">
        <v>27.048288336</v>
      </c>
      <c r="E161" s="6" t="n">
        <v>11.955181888</v>
      </c>
      <c r="F161" s="6" t="n">
        <v>18.9518216</v>
      </c>
      <c r="G161" s="6" t="n">
        <v>15.360296064</v>
      </c>
      <c r="H161" s="6" t="n">
        <v>34.740863792</v>
      </c>
    </row>
    <row r="162" customFormat="false" ht="15" hidden="false" customHeight="false" outlineLevel="0" collapsed="false">
      <c r="B162" s="1" t="s">
        <v>109</v>
      </c>
      <c r="C162" s="1" t="str">
        <f aca="false">LEFT(B162,LEN(B162)-2)</f>
        <v>TR12 6</v>
      </c>
      <c r="D162" s="6" t="n">
        <v>27.228485984</v>
      </c>
      <c r="E162" s="6" t="n">
        <v>12.135379536</v>
      </c>
      <c r="F162" s="6" t="n">
        <v>19.132019248</v>
      </c>
      <c r="G162" s="6" t="n">
        <v>15.540493712</v>
      </c>
      <c r="H162" s="6" t="n">
        <v>34.927275152</v>
      </c>
    </row>
    <row r="163" customFormat="false" ht="15" hidden="false" customHeight="false" outlineLevel="0" collapsed="false">
      <c r="B163" s="1" t="s">
        <v>211</v>
      </c>
      <c r="C163" s="1" t="str">
        <f aca="false">LEFT(B163,LEN(B163)-2)</f>
        <v>TR13 8</v>
      </c>
      <c r="D163" s="6" t="n">
        <v>15.851179312</v>
      </c>
      <c r="E163" s="6" t="n">
        <v>1.826831328</v>
      </c>
      <c r="F163" s="6" t="n">
        <v>10.538455552</v>
      </c>
      <c r="G163" s="6" t="n">
        <v>12.135379536</v>
      </c>
      <c r="H163" s="6" t="n">
        <v>26.333711456</v>
      </c>
    </row>
    <row r="164" customFormat="false" ht="15" hidden="false" customHeight="false" outlineLevel="0" collapsed="false">
      <c r="B164" s="1" t="s">
        <v>63</v>
      </c>
      <c r="C164" s="1" t="str">
        <f aca="false">LEFT(B164,LEN(B164)-2)</f>
        <v>TR13 0</v>
      </c>
      <c r="D164" s="6" t="n">
        <v>17.808498592</v>
      </c>
      <c r="E164" s="6" t="n">
        <v>4.430376656</v>
      </c>
      <c r="F164" s="6" t="n">
        <v>7.686361744</v>
      </c>
      <c r="G164" s="6" t="n">
        <v>10.091068288</v>
      </c>
      <c r="H164" s="6" t="n">
        <v>23.481617648</v>
      </c>
    </row>
    <row r="165" customFormat="false" ht="15" hidden="false" customHeight="false" outlineLevel="0" collapsed="false">
      <c r="B165" s="1" t="s">
        <v>114</v>
      </c>
      <c r="C165" s="1" t="str">
        <f aca="false">LEFT(B165,LEN(B165)-2)</f>
        <v>TR11 5</v>
      </c>
      <c r="D165" s="6" t="n">
        <v>20.480394752</v>
      </c>
      <c r="E165" s="6" t="n">
        <v>5.387288304</v>
      </c>
      <c r="F165" s="6" t="n">
        <v>11.936540752</v>
      </c>
      <c r="G165" s="6" t="n">
        <v>6.176429728</v>
      </c>
      <c r="H165" s="6" t="n">
        <v>28.297244448</v>
      </c>
    </row>
    <row r="166" customFormat="false" ht="15" hidden="false" customHeight="false" outlineLevel="0" collapsed="false">
      <c r="B166" s="1" t="s">
        <v>212</v>
      </c>
      <c r="C166" s="1" t="str">
        <f aca="false">LEFT(B166,LEN(B166)-2)</f>
        <v>TR10 9</v>
      </c>
      <c r="D166" s="6" t="n">
        <v>20.548745584</v>
      </c>
      <c r="E166" s="6" t="n">
        <v>6.456046768</v>
      </c>
      <c r="F166" s="6" t="n">
        <v>7.928696512</v>
      </c>
      <c r="G166" s="6" t="n">
        <v>6.27584912</v>
      </c>
      <c r="H166" s="6" t="n">
        <v>22.748399632</v>
      </c>
    </row>
    <row r="167" customFormat="false" ht="15" hidden="false" customHeight="false" outlineLevel="0" collapsed="false">
      <c r="B167" s="1" t="s">
        <v>213</v>
      </c>
      <c r="C167" s="1" t="str">
        <f aca="false">LEFT(B167,LEN(B167)-2)</f>
        <v>TR14 9</v>
      </c>
      <c r="D167" s="6" t="n">
        <v>16.65274816</v>
      </c>
      <c r="E167" s="6" t="n">
        <v>8.133749008</v>
      </c>
      <c r="F167" s="6" t="n">
        <v>4.641642864</v>
      </c>
      <c r="G167" s="6" t="n">
        <v>10.637874944</v>
      </c>
      <c r="H167" s="6" t="n">
        <v>20.436898768</v>
      </c>
    </row>
    <row r="168" customFormat="false" ht="15" hidden="false" customHeight="false" outlineLevel="0" collapsed="false">
      <c r="B168" s="1" t="s">
        <v>51</v>
      </c>
      <c r="C168" s="1" t="str">
        <f aca="false">LEFT(B168,LEN(B168)-2)</f>
        <v>TR15 3</v>
      </c>
      <c r="D168" s="6" t="n">
        <v>16.857800656</v>
      </c>
      <c r="E168" s="6" t="n">
        <v>10.830500016</v>
      </c>
      <c r="F168" s="6" t="n">
        <v>1.596923984</v>
      </c>
      <c r="G168" s="6" t="n">
        <v>12.868597552</v>
      </c>
      <c r="H168" s="6" t="n">
        <v>18.063260784</v>
      </c>
    </row>
    <row r="169" customFormat="false" ht="15" hidden="false" customHeight="false" outlineLevel="0" collapsed="false">
      <c r="B169" s="1" t="s">
        <v>33</v>
      </c>
      <c r="C169" s="1" t="str">
        <f aca="false">LEFT(B169,LEN(B169)-2)</f>
        <v>TR15 3</v>
      </c>
      <c r="D169" s="6" t="n">
        <v>16.851586944</v>
      </c>
      <c r="E169" s="6" t="n">
        <v>10.581951536</v>
      </c>
      <c r="F169" s="6" t="n">
        <v>1.845472464</v>
      </c>
      <c r="G169" s="6" t="n">
        <v>12.943162096</v>
      </c>
      <c r="H169" s="6" t="n">
        <v>19.026386144</v>
      </c>
    </row>
    <row r="170" customFormat="false" ht="15" hidden="false" customHeight="false" outlineLevel="0" collapsed="false">
      <c r="B170" s="1" t="s">
        <v>215</v>
      </c>
      <c r="C170" s="1" t="str">
        <f aca="false">LEFT(B170,LEN(B170)-2)</f>
        <v>TR16 6</v>
      </c>
      <c r="D170" s="6" t="n">
        <v>17.98869624</v>
      </c>
      <c r="E170" s="6" t="n">
        <v>8.550067712</v>
      </c>
      <c r="F170" s="6" t="n">
        <v>3.398900464</v>
      </c>
      <c r="G170" s="6" t="n">
        <v>11.047979936</v>
      </c>
      <c r="H170" s="6" t="n">
        <v>19.194156368</v>
      </c>
    </row>
    <row r="171" customFormat="false" ht="15" hidden="false" customHeight="false" outlineLevel="0" collapsed="false">
      <c r="B171" s="1" t="s">
        <v>216</v>
      </c>
      <c r="C171" s="1" t="str">
        <f aca="false">LEFT(B171,LEN(B171)-2)</f>
        <v>TR15 3</v>
      </c>
      <c r="D171" s="6" t="n">
        <v>19.740963024</v>
      </c>
      <c r="E171" s="6" t="n">
        <v>10.929919408</v>
      </c>
      <c r="F171" s="6" t="n">
        <v>0.397677568</v>
      </c>
      <c r="G171" s="6" t="n">
        <v>11.296528416</v>
      </c>
      <c r="H171" s="6" t="n">
        <v>16.951006336</v>
      </c>
    </row>
    <row r="172" customFormat="false" ht="15" hidden="false" customHeight="false" outlineLevel="0" collapsed="false">
      <c r="B172" s="1" t="s">
        <v>218</v>
      </c>
      <c r="C172" s="1" t="str">
        <f aca="false">LEFT(B172,LEN(B172)-2)</f>
        <v>TR15 3</v>
      </c>
      <c r="D172" s="6" t="n">
        <v>17.392179888</v>
      </c>
      <c r="E172" s="6" t="n">
        <v>12.930734672</v>
      </c>
      <c r="F172" s="6" t="n">
        <v>1.826831328</v>
      </c>
      <c r="G172" s="6" t="n">
        <v>16.646534448</v>
      </c>
      <c r="H172" s="6" t="n">
        <v>19.20037008</v>
      </c>
    </row>
    <row r="173" customFormat="false" ht="15" hidden="false" customHeight="false" outlineLevel="0" collapsed="false">
      <c r="B173" s="1" t="s">
        <v>220</v>
      </c>
      <c r="C173" s="1" t="str">
        <f aca="false">LEFT(B173,LEN(B173)-2)</f>
        <v>TR15 3</v>
      </c>
      <c r="D173" s="6" t="n">
        <v>17.752575184</v>
      </c>
      <c r="E173" s="6" t="n">
        <v>12.688399904</v>
      </c>
      <c r="F173" s="6" t="n">
        <v>1.031476192</v>
      </c>
      <c r="G173" s="6" t="n">
        <v>12.30314976</v>
      </c>
      <c r="H173" s="6" t="n">
        <v>17.497812992</v>
      </c>
    </row>
    <row r="174" customFormat="false" ht="15" hidden="false" customHeight="false" outlineLevel="0" collapsed="false">
      <c r="B174" s="1" t="s">
        <v>40</v>
      </c>
      <c r="C174" s="1" t="str">
        <f aca="false">LEFT(B174,LEN(B174)-2)</f>
        <v>TR16 4</v>
      </c>
      <c r="D174" s="6" t="n">
        <v>20.064076048</v>
      </c>
      <c r="E174" s="6" t="n">
        <v>13.185496864</v>
      </c>
      <c r="F174" s="6" t="n">
        <v>2.137516928</v>
      </c>
      <c r="G174" s="6" t="n">
        <v>12.76917816</v>
      </c>
      <c r="H174" s="6" t="n">
        <v>17.27411936</v>
      </c>
    </row>
    <row r="175" customFormat="false" ht="15" hidden="false" customHeight="false" outlineLevel="0" collapsed="false">
      <c r="B175" s="1" t="s">
        <v>32</v>
      </c>
      <c r="C175" s="1" t="str">
        <f aca="false">LEFT(B175,LEN(B175)-2)</f>
        <v>TR16 4</v>
      </c>
      <c r="D175" s="6" t="n">
        <v>21.580221776</v>
      </c>
      <c r="E175" s="6" t="n">
        <v>14.701642592</v>
      </c>
      <c r="F175" s="6" t="n">
        <v>3.653662656</v>
      </c>
      <c r="G175" s="6" t="n">
        <v>14.285323888</v>
      </c>
      <c r="H175" s="6" t="n">
        <v>18.790265088</v>
      </c>
    </row>
    <row r="176" customFormat="false" ht="15" hidden="false" customHeight="false" outlineLevel="0" collapsed="false">
      <c r="B176" s="1" t="s">
        <v>221</v>
      </c>
      <c r="C176" s="1" t="str">
        <f aca="false">LEFT(B176,LEN(B176)-2)</f>
        <v>TR15 2</v>
      </c>
      <c r="D176" s="6" t="n">
        <v>19.691253328</v>
      </c>
      <c r="E176" s="6" t="n">
        <v>11.27788728</v>
      </c>
      <c r="F176" s="6" t="n">
        <v>0.577875216</v>
      </c>
      <c r="G176" s="6" t="n">
        <v>10.861568576</v>
      </c>
      <c r="H176" s="6" t="n">
        <v>16.90129664</v>
      </c>
    </row>
    <row r="177" customFormat="false" ht="15" hidden="false" customHeight="false" outlineLevel="0" collapsed="false">
      <c r="B177" s="1" t="s">
        <v>87</v>
      </c>
      <c r="C177" s="1" t="str">
        <f aca="false">LEFT(B177,LEN(B177)-2)</f>
        <v>TR15 1</v>
      </c>
      <c r="D177" s="6" t="n">
        <v>19.35571288</v>
      </c>
      <c r="E177" s="6" t="n">
        <v>11.296528416</v>
      </c>
      <c r="F177" s="6" t="n">
        <v>1.42915376</v>
      </c>
      <c r="G177" s="6" t="n">
        <v>10.880209712</v>
      </c>
      <c r="H177" s="6" t="n">
        <v>16.565756192</v>
      </c>
    </row>
    <row r="178" customFormat="false" ht="15" hidden="false" customHeight="false" outlineLevel="0" collapsed="false">
      <c r="B178" s="1" t="s">
        <v>223</v>
      </c>
      <c r="C178" s="1" t="str">
        <f aca="false">LEFT(B178,LEN(B178)-2)</f>
        <v>TR15 2</v>
      </c>
      <c r="D178" s="6" t="n">
        <v>19.803100144</v>
      </c>
      <c r="E178" s="6" t="n">
        <v>10.7186532</v>
      </c>
      <c r="F178" s="6" t="n">
        <v>1.137109296</v>
      </c>
      <c r="G178" s="6" t="n">
        <v>10.476318432</v>
      </c>
      <c r="H178" s="6" t="n">
        <v>17.013143456</v>
      </c>
    </row>
    <row r="179" customFormat="false" ht="15" hidden="false" customHeight="false" outlineLevel="0" collapsed="false">
      <c r="B179" s="1" t="s">
        <v>224</v>
      </c>
      <c r="C179" s="1" t="str">
        <f aca="false">LEFT(B179,LEN(B179)-2)</f>
        <v>TR15 2</v>
      </c>
      <c r="D179" s="6" t="n">
        <v>19.486200832</v>
      </c>
      <c r="E179" s="6" t="n">
        <v>11.066621072</v>
      </c>
      <c r="F179" s="6" t="n">
        <v>0.90098824</v>
      </c>
      <c r="G179" s="6" t="n">
        <v>10.650302368</v>
      </c>
      <c r="H179" s="6" t="n">
        <v>16.696244144</v>
      </c>
    </row>
    <row r="180" customFormat="false" ht="15" hidden="false" customHeight="false" outlineLevel="0" collapsed="false">
      <c r="B180" s="1" t="s">
        <v>225</v>
      </c>
      <c r="C180" s="1" t="str">
        <f aca="false">LEFT(B180,LEN(B180)-2)</f>
        <v>TR15 2</v>
      </c>
      <c r="D180" s="6" t="n">
        <v>19.958442944</v>
      </c>
      <c r="E180" s="6" t="n">
        <v>10.973415392</v>
      </c>
      <c r="F180" s="6" t="n">
        <v>1.373230352</v>
      </c>
      <c r="G180" s="6" t="n">
        <v>10.575737824</v>
      </c>
      <c r="H180" s="6" t="n">
        <v>16.112155216</v>
      </c>
    </row>
    <row r="181" customFormat="false" ht="15" hidden="false" customHeight="false" outlineLevel="0" collapsed="false">
      <c r="B181" s="1" t="s">
        <v>227</v>
      </c>
      <c r="C181" s="1" t="str">
        <f aca="false">LEFT(B181,LEN(B181)-2)</f>
        <v>TR15 1</v>
      </c>
      <c r="D181" s="6" t="n">
        <v>18.908325616</v>
      </c>
      <c r="E181" s="6" t="n">
        <v>11.601000304</v>
      </c>
      <c r="F181" s="6" t="n">
        <v>1.671488528</v>
      </c>
      <c r="G181" s="6" t="n">
        <v>11.352451824</v>
      </c>
      <c r="H181" s="6" t="n">
        <v>16.118368928</v>
      </c>
    </row>
    <row r="182" customFormat="false" ht="15" hidden="false" customHeight="false" outlineLevel="0" collapsed="false">
      <c r="B182" s="1" t="s">
        <v>22</v>
      </c>
      <c r="C182" s="1" t="str">
        <f aca="false">LEFT(B182,LEN(B182)-2)</f>
        <v>TR15 1</v>
      </c>
      <c r="D182" s="6" t="n">
        <v>18.939394176</v>
      </c>
      <c r="E182" s="6" t="n">
        <v>12.750537024</v>
      </c>
      <c r="F182" s="6" t="n">
        <v>1.702557088</v>
      </c>
      <c r="G182" s="6" t="n">
        <v>13.340839664</v>
      </c>
      <c r="H182" s="6" t="n">
        <v>16.149437488</v>
      </c>
    </row>
    <row r="183" customFormat="false" ht="15" hidden="false" customHeight="false" outlineLevel="0" collapsed="false">
      <c r="B183" s="1" t="s">
        <v>123</v>
      </c>
      <c r="C183" s="1" t="str">
        <f aca="false">LEFT(B183,LEN(B183)-2)</f>
        <v>TR16 5</v>
      </c>
      <c r="D183" s="6" t="n">
        <v>20.84700376</v>
      </c>
      <c r="E183" s="6" t="n">
        <v>11.514008336</v>
      </c>
      <c r="F183" s="6" t="n">
        <v>3.610166672</v>
      </c>
      <c r="G183" s="6" t="n">
        <v>10.258838512</v>
      </c>
      <c r="H183" s="6" t="n">
        <v>15.832538176</v>
      </c>
    </row>
    <row r="184" customFormat="false" ht="15" hidden="false" customHeight="false" outlineLevel="0" collapsed="false">
      <c r="B184" s="1" t="s">
        <v>230</v>
      </c>
      <c r="C184" s="1" t="str">
        <f aca="false">LEFT(B184,LEN(B184)-2)</f>
        <v>TR15 1</v>
      </c>
      <c r="D184" s="6" t="n">
        <v>19.902519536</v>
      </c>
      <c r="E184" s="6" t="n">
        <v>12.55169824</v>
      </c>
      <c r="F184" s="6" t="n">
        <v>2.665682448</v>
      </c>
      <c r="G184" s="6" t="n">
        <v>11.296528416</v>
      </c>
      <c r="H184" s="6" t="n">
        <v>14.888053952</v>
      </c>
    </row>
    <row r="185" customFormat="false" ht="15" hidden="false" customHeight="false" outlineLevel="0" collapsed="false">
      <c r="B185" s="1" t="s">
        <v>231</v>
      </c>
      <c r="C185" s="1" t="str">
        <f aca="false">LEFT(B185,LEN(B185)-2)</f>
        <v>TR16 5</v>
      </c>
      <c r="D185" s="6" t="n">
        <v>20.467967328</v>
      </c>
      <c r="E185" s="6" t="n">
        <v>13.682593824</v>
      </c>
      <c r="F185" s="6" t="n">
        <v>3.23113024</v>
      </c>
      <c r="G185" s="6" t="n">
        <v>12.427424</v>
      </c>
      <c r="H185" s="6" t="n">
        <v>13.651525264</v>
      </c>
    </row>
    <row r="186" customFormat="false" ht="15" hidden="false" customHeight="false" outlineLevel="0" collapsed="false">
      <c r="B186" s="1" t="s">
        <v>141</v>
      </c>
      <c r="C186" s="1" t="str">
        <f aca="false">LEFT(B186,LEN(B186)-2)</f>
        <v>TR11 5</v>
      </c>
      <c r="D186" s="6" t="n">
        <v>21.132834512</v>
      </c>
      <c r="E186" s="6" t="n">
        <v>6.039728064</v>
      </c>
      <c r="F186" s="6" t="n">
        <v>12.588980512</v>
      </c>
      <c r="G186" s="6" t="n">
        <v>5.80982072</v>
      </c>
      <c r="H186" s="6" t="n">
        <v>28.45880096</v>
      </c>
    </row>
    <row r="187" customFormat="false" ht="15" hidden="false" customHeight="false" outlineLevel="0" collapsed="false">
      <c r="B187" s="1" t="s">
        <v>233</v>
      </c>
      <c r="C187" s="1" t="str">
        <f aca="false">LEFT(B187,LEN(B187)-2)</f>
        <v>TR11 5</v>
      </c>
      <c r="D187" s="6" t="n">
        <v>22.164310704</v>
      </c>
      <c r="E187" s="6" t="n">
        <v>7.071204256</v>
      </c>
      <c r="F187" s="6" t="n">
        <v>14.422025552</v>
      </c>
      <c r="G187" s="6" t="n">
        <v>6.449833056</v>
      </c>
      <c r="H187" s="6" t="n">
        <v>29.055317312</v>
      </c>
    </row>
    <row r="188" customFormat="false" ht="15" hidden="false" customHeight="false" outlineLevel="0" collapsed="false">
      <c r="B188" s="1" t="s">
        <v>234</v>
      </c>
      <c r="C188" s="1" t="str">
        <f aca="false">LEFT(B188,LEN(B188)-2)</f>
        <v>TR11 5</v>
      </c>
      <c r="D188" s="6" t="n">
        <v>22.61791168</v>
      </c>
      <c r="E188" s="6" t="n">
        <v>7.524805232</v>
      </c>
      <c r="F188" s="6" t="n">
        <v>13.906287456</v>
      </c>
      <c r="G188" s="6" t="n">
        <v>5.93409496</v>
      </c>
      <c r="H188" s="6" t="n">
        <v>28.539579216</v>
      </c>
    </row>
    <row r="189" customFormat="false" ht="15" hidden="false" customHeight="false" outlineLevel="0" collapsed="false">
      <c r="B189" s="1" t="s">
        <v>235</v>
      </c>
      <c r="C189" s="1" t="str">
        <f aca="false">LEFT(B189,LEN(B189)-2)</f>
        <v>TR10 9</v>
      </c>
      <c r="D189" s="6" t="n">
        <v>22.195379264</v>
      </c>
      <c r="E189" s="6" t="n">
        <v>8.102680448</v>
      </c>
      <c r="F189" s="6" t="n">
        <v>8.332587792</v>
      </c>
      <c r="G189" s="6" t="n">
        <v>5.542631104</v>
      </c>
      <c r="H189" s="6" t="n">
        <v>22.965879552</v>
      </c>
    </row>
    <row r="190" customFormat="false" ht="15" hidden="false" customHeight="false" outlineLevel="0" collapsed="false">
      <c r="B190" s="1" t="s">
        <v>74</v>
      </c>
      <c r="C190" s="1" t="str">
        <f aca="false">LEFT(B190,LEN(B190)-2)</f>
        <v>TR10 9</v>
      </c>
      <c r="D190" s="6" t="n">
        <v>27.71315552</v>
      </c>
      <c r="E190" s="6" t="n">
        <v>9.345422848</v>
      </c>
      <c r="F190" s="6" t="n">
        <v>9.127942928</v>
      </c>
      <c r="G190" s="6" t="n">
        <v>3.392686752</v>
      </c>
      <c r="H190" s="6" t="n">
        <v>23.761234688</v>
      </c>
    </row>
    <row r="191" customFormat="false" ht="15" hidden="false" customHeight="false" outlineLevel="0" collapsed="false">
      <c r="B191" s="1" t="s">
        <v>69</v>
      </c>
      <c r="C191" s="1" t="str">
        <f aca="false">LEFT(B191,LEN(B191)-2)</f>
        <v>TR10 9</v>
      </c>
      <c r="D191" s="6" t="n">
        <v>25.749622528</v>
      </c>
      <c r="E191" s="6" t="n">
        <v>10.196701392</v>
      </c>
      <c r="F191" s="6" t="n">
        <v>7.164409936</v>
      </c>
      <c r="G191" s="6" t="n">
        <v>4.188041888</v>
      </c>
      <c r="H191" s="6" t="n">
        <v>21.797701696</v>
      </c>
    </row>
    <row r="192" customFormat="false" ht="15" hidden="false" customHeight="false" outlineLevel="0" collapsed="false">
      <c r="B192" s="1" t="s">
        <v>69</v>
      </c>
      <c r="C192" s="1" t="str">
        <f aca="false">LEFT(B192,LEN(B192)-2)</f>
        <v>TR10 9</v>
      </c>
      <c r="D192" s="6" t="n">
        <v>25.749622528</v>
      </c>
      <c r="E192" s="6" t="n">
        <v>10.196701392</v>
      </c>
      <c r="F192" s="6" t="n">
        <v>7.164409936</v>
      </c>
      <c r="G192" s="6" t="n">
        <v>4.188041888</v>
      </c>
      <c r="H192" s="6" t="n">
        <v>21.797701696</v>
      </c>
    </row>
    <row r="193" customFormat="false" ht="15" hidden="false" customHeight="false" outlineLevel="0" collapsed="false">
      <c r="B193" s="1" t="s">
        <v>26</v>
      </c>
      <c r="C193" s="1" t="str">
        <f aca="false">LEFT(B193,LEN(B193)-2)</f>
        <v>TR10 8</v>
      </c>
      <c r="D193" s="6" t="n">
        <v>27.55781272</v>
      </c>
      <c r="E193" s="6" t="n">
        <v>10.358257904</v>
      </c>
      <c r="F193" s="6" t="n">
        <v>8.972600128</v>
      </c>
      <c r="G193" s="6" t="n">
        <v>4.3495984</v>
      </c>
      <c r="H193" s="6" t="n">
        <v>23.605891888</v>
      </c>
    </row>
    <row r="194" customFormat="false" ht="15" hidden="false" customHeight="false" outlineLevel="0" collapsed="false">
      <c r="B194" s="1" t="s">
        <v>167</v>
      </c>
      <c r="C194" s="1" t="str">
        <f aca="false">LEFT(B194,LEN(B194)-2)</f>
        <v>TR10 9</v>
      </c>
      <c r="D194" s="6" t="n">
        <v>27.135280304</v>
      </c>
      <c r="E194" s="6" t="n">
        <v>9.935725488</v>
      </c>
      <c r="F194" s="6" t="n">
        <v>8.550067712</v>
      </c>
      <c r="G194" s="6" t="n">
        <v>3.927065984</v>
      </c>
      <c r="H194" s="6" t="n">
        <v>23.183359472</v>
      </c>
    </row>
    <row r="195" customFormat="false" ht="15" hidden="false" customHeight="false" outlineLevel="0" collapsed="false">
      <c r="B195" s="1" t="s">
        <v>222</v>
      </c>
      <c r="C195" s="1" t="str">
        <f aca="false">LEFT(B195,LEN(B195)-2)</f>
        <v>TR10 8</v>
      </c>
      <c r="D195" s="6" t="n">
        <v>27.961704</v>
      </c>
      <c r="E195" s="6" t="n">
        <v>10.65651608</v>
      </c>
      <c r="F195" s="6" t="n">
        <v>9.376491408</v>
      </c>
      <c r="G195" s="6" t="n">
        <v>3.5728844</v>
      </c>
      <c r="H195" s="6" t="n">
        <v>24.009783168</v>
      </c>
    </row>
    <row r="196" customFormat="false" ht="15" hidden="false" customHeight="false" outlineLevel="0" collapsed="false">
      <c r="B196" s="1" t="s">
        <v>170</v>
      </c>
      <c r="C196" s="1" t="str">
        <f aca="false">LEFT(B196,LEN(B196)-2)</f>
        <v>TR10 8</v>
      </c>
      <c r="D196" s="6" t="n">
        <v>27.551599008</v>
      </c>
      <c r="E196" s="6" t="n">
        <v>10.352044192</v>
      </c>
      <c r="F196" s="6" t="n">
        <v>8.966386416</v>
      </c>
      <c r="G196" s="6" t="n">
        <v>2.1747992</v>
      </c>
      <c r="H196" s="6" t="n">
        <v>23.599678176</v>
      </c>
    </row>
    <row r="197" customFormat="false" ht="15" hidden="false" customHeight="false" outlineLevel="0" collapsed="false">
      <c r="B197" s="1" t="s">
        <v>237</v>
      </c>
      <c r="C197" s="1" t="str">
        <f aca="false">LEFT(B197,LEN(B197)-2)</f>
        <v>TR10 8</v>
      </c>
      <c r="D197" s="6" t="n">
        <v>27.427324768</v>
      </c>
      <c r="E197" s="6" t="n">
        <v>10.637874944</v>
      </c>
      <c r="F197" s="6" t="n">
        <v>8.842112176</v>
      </c>
      <c r="G197" s="6" t="n">
        <v>1.851686176</v>
      </c>
      <c r="H197" s="6" t="n">
        <v>23.475403936</v>
      </c>
    </row>
    <row r="198" customFormat="false" ht="15" hidden="false" customHeight="false" outlineLevel="0" collapsed="false">
      <c r="B198" s="1" t="s">
        <v>95</v>
      </c>
      <c r="C198" s="1" t="str">
        <f aca="false">LEFT(B198,LEN(B198)-2)</f>
        <v>TR10 8</v>
      </c>
      <c r="D198" s="6" t="n">
        <v>27.37140136</v>
      </c>
      <c r="E198" s="6" t="n">
        <v>10.824286304</v>
      </c>
      <c r="F198" s="6" t="n">
        <v>8.786188768</v>
      </c>
      <c r="G198" s="6" t="n">
        <v>2.038097536</v>
      </c>
      <c r="H198" s="6" t="n">
        <v>23.419480528</v>
      </c>
    </row>
    <row r="199" customFormat="false" ht="15" hidden="false" customHeight="false" outlineLevel="0" collapsed="false">
      <c r="B199" s="1" t="s">
        <v>149</v>
      </c>
      <c r="C199" s="1" t="str">
        <f aca="false">LEFT(B199,LEN(B199)-2)</f>
        <v>TR10 8</v>
      </c>
      <c r="D199" s="6" t="n">
        <v>27.793933776</v>
      </c>
      <c r="E199" s="6" t="n">
        <v>12.321790896</v>
      </c>
      <c r="F199" s="6" t="n">
        <v>9.208721184</v>
      </c>
      <c r="G199" s="6" t="n">
        <v>1.702557088</v>
      </c>
      <c r="H199" s="6" t="n">
        <v>23.842012944</v>
      </c>
    </row>
    <row r="200" customFormat="false" ht="15" hidden="false" customHeight="false" outlineLevel="0" collapsed="false">
      <c r="B200" s="1" t="s">
        <v>236</v>
      </c>
      <c r="C200" s="1" t="str">
        <f aca="false">LEFT(B200,LEN(B200)-2)</f>
        <v>TR10 8</v>
      </c>
      <c r="D200" s="6" t="n">
        <v>27.290623104</v>
      </c>
      <c r="E200" s="6" t="n">
        <v>11.89925848</v>
      </c>
      <c r="F200" s="6" t="n">
        <v>8.705410512</v>
      </c>
      <c r="G200" s="6" t="n">
        <v>2.187226624</v>
      </c>
      <c r="H200" s="6" t="n">
        <v>23.338702272</v>
      </c>
    </row>
    <row r="201" customFormat="false" ht="15" hidden="false" customHeight="false" outlineLevel="0" collapsed="false">
      <c r="B201" s="1" t="s">
        <v>174</v>
      </c>
      <c r="C201" s="1" t="str">
        <f aca="false">LEFT(B201,LEN(B201)-2)</f>
        <v>TR16 5</v>
      </c>
      <c r="D201" s="6" t="n">
        <v>22.30722608</v>
      </c>
      <c r="E201" s="6" t="n">
        <v>14.962618496</v>
      </c>
      <c r="F201" s="6" t="n">
        <v>5.070388992</v>
      </c>
      <c r="G201" s="6" t="n">
        <v>8.953958992</v>
      </c>
      <c r="H201" s="6" t="n">
        <v>16.074872944</v>
      </c>
    </row>
    <row r="202" customFormat="false" ht="15" hidden="false" customHeight="false" outlineLevel="0" collapsed="false">
      <c r="B202" s="1" t="s">
        <v>238</v>
      </c>
      <c r="C202" s="1" t="str">
        <f aca="false">LEFT(B202,LEN(B202)-2)</f>
        <v>TR16 5</v>
      </c>
      <c r="D202" s="6" t="n">
        <v>22.518492288</v>
      </c>
      <c r="E202" s="6" t="n">
        <v>15.117961296</v>
      </c>
      <c r="F202" s="6" t="n">
        <v>5.2816552</v>
      </c>
      <c r="G202" s="6" t="n">
        <v>9.109301792</v>
      </c>
      <c r="H202" s="6" t="n">
        <v>16.286139152</v>
      </c>
    </row>
    <row r="203" customFormat="false" ht="15" hidden="false" customHeight="false" outlineLevel="0" collapsed="false">
      <c r="B203" s="1" t="s">
        <v>12</v>
      </c>
      <c r="C203" s="1" t="str">
        <f aca="false">LEFT(B203,LEN(B203)-2)</f>
        <v>TR16 5</v>
      </c>
      <c r="D203" s="6" t="n">
        <v>22.561988272</v>
      </c>
      <c r="E203" s="6" t="n">
        <v>15.13038872</v>
      </c>
      <c r="F203" s="6" t="n">
        <v>5.325151184</v>
      </c>
      <c r="G203" s="6" t="n">
        <v>9.121729216</v>
      </c>
      <c r="H203" s="6" t="n">
        <v>16.329635136</v>
      </c>
    </row>
    <row r="204" customFormat="false" ht="15" hidden="false" customHeight="false" outlineLevel="0" collapsed="false">
      <c r="B204" s="1" t="s">
        <v>71</v>
      </c>
      <c r="C204" s="1" t="str">
        <f aca="false">LEFT(B204,LEN(B204)-2)</f>
        <v>TR16 5</v>
      </c>
      <c r="D204" s="6" t="n">
        <v>22.375576912</v>
      </c>
      <c r="E204" s="6" t="n">
        <v>14.97504592</v>
      </c>
      <c r="F204" s="6" t="n">
        <v>5.138739824</v>
      </c>
      <c r="G204" s="6" t="n">
        <v>8.966386416</v>
      </c>
      <c r="H204" s="6" t="n">
        <v>16.143223776</v>
      </c>
    </row>
    <row r="205" customFormat="false" ht="15" hidden="false" customHeight="false" outlineLevel="0" collapsed="false">
      <c r="B205" s="1" t="s">
        <v>190</v>
      </c>
      <c r="C205" s="1" t="str">
        <f aca="false">LEFT(B205,LEN(B205)-2)</f>
        <v>TR4 8</v>
      </c>
      <c r="D205" s="6" t="n">
        <v>22.301012368</v>
      </c>
      <c r="E205" s="6" t="n">
        <v>15.515638864</v>
      </c>
      <c r="F205" s="6" t="n">
        <v>5.06417528</v>
      </c>
      <c r="G205" s="6" t="n">
        <v>11.476726064</v>
      </c>
      <c r="H205" s="6" t="n">
        <v>15.080679024</v>
      </c>
    </row>
    <row r="206" customFormat="false" ht="15" hidden="false" customHeight="false" outlineLevel="0" collapsed="false">
      <c r="B206" s="1" t="s">
        <v>8</v>
      </c>
      <c r="C206" s="1" t="str">
        <f aca="false">LEFT(B206,LEN(B206)-2)</f>
        <v>TR4 8</v>
      </c>
      <c r="D206" s="6" t="n">
        <v>22.55577456</v>
      </c>
      <c r="E206" s="6" t="n">
        <v>15.770401056</v>
      </c>
      <c r="F206" s="6" t="n">
        <v>5.318937472</v>
      </c>
      <c r="G206" s="6" t="n">
        <v>11.234391296</v>
      </c>
      <c r="H206" s="6" t="n">
        <v>13.775799504</v>
      </c>
    </row>
    <row r="207" customFormat="false" ht="15" hidden="false" customHeight="false" outlineLevel="0" collapsed="false">
      <c r="B207" s="1" t="s">
        <v>239</v>
      </c>
      <c r="C207" s="1" t="str">
        <f aca="false">LEFT(B207,LEN(B207)-2)</f>
        <v>TR10 9</v>
      </c>
      <c r="D207" s="6" t="n">
        <v>25.140678752</v>
      </c>
      <c r="E207" s="6" t="n">
        <v>10.960987968</v>
      </c>
      <c r="F207" s="6" t="n">
        <v>6.55546616</v>
      </c>
      <c r="G207" s="6" t="n">
        <v>4.952328464</v>
      </c>
      <c r="H207" s="6" t="n">
        <v>21.18875792</v>
      </c>
    </row>
    <row r="208" customFormat="false" ht="15" hidden="false" customHeight="false" outlineLevel="0" collapsed="false">
      <c r="B208" s="1" t="s">
        <v>23</v>
      </c>
      <c r="C208" s="1" t="str">
        <f aca="false">LEFT(B208,LEN(B208)-2)</f>
        <v>TR3 7</v>
      </c>
      <c r="D208" s="6" t="n">
        <v>24.991549664</v>
      </c>
      <c r="E208" s="6" t="n">
        <v>13.204138</v>
      </c>
      <c r="F208" s="6" t="n">
        <v>5.971377232</v>
      </c>
      <c r="G208" s="6" t="n">
        <v>7.195478496</v>
      </c>
      <c r="H208" s="6" t="n">
        <v>18.802692512</v>
      </c>
    </row>
    <row r="209" customFormat="false" ht="15" hidden="false" customHeight="false" outlineLevel="0" collapsed="false">
      <c r="B209" s="1" t="s">
        <v>241</v>
      </c>
      <c r="C209" s="1" t="str">
        <f aca="false">LEFT(B209,LEN(B209)-2)</f>
        <v>TR3 7</v>
      </c>
      <c r="D209" s="6" t="n">
        <v>26.837022128</v>
      </c>
      <c r="E209" s="6" t="n">
        <v>12.825101568</v>
      </c>
      <c r="F209" s="6" t="n">
        <v>9.60018504</v>
      </c>
      <c r="G209" s="6" t="n">
        <v>6.816442064</v>
      </c>
      <c r="H209" s="6" t="n">
        <v>17.671796928</v>
      </c>
    </row>
    <row r="210" customFormat="false" ht="15" hidden="false" customHeight="false" outlineLevel="0" collapsed="false">
      <c r="B210" s="1" t="s">
        <v>11</v>
      </c>
      <c r="C210" s="1" t="str">
        <f aca="false">LEFT(B210,LEN(B210)-2)</f>
        <v>TR3 7</v>
      </c>
      <c r="D210" s="6" t="n">
        <v>27.259554544</v>
      </c>
      <c r="E210" s="6" t="n">
        <v>11.880617344</v>
      </c>
      <c r="F210" s="6" t="n">
        <v>8.674341952</v>
      </c>
      <c r="G210" s="6" t="n">
        <v>5.87195784</v>
      </c>
      <c r="H210" s="6" t="n">
        <v>20.194564</v>
      </c>
    </row>
    <row r="211" customFormat="false" ht="15" hidden="false" customHeight="false" outlineLevel="0" collapsed="false">
      <c r="B211" s="1" t="s">
        <v>242</v>
      </c>
      <c r="C211" s="1" t="str">
        <f aca="false">LEFT(B211,LEN(B211)-2)</f>
        <v>TR3 7</v>
      </c>
      <c r="D211" s="6" t="n">
        <v>27.595094992</v>
      </c>
      <c r="E211" s="6" t="n">
        <v>12.216157792</v>
      </c>
      <c r="F211" s="6" t="n">
        <v>9.0098824</v>
      </c>
      <c r="G211" s="6" t="n">
        <v>6.207498288</v>
      </c>
      <c r="H211" s="6" t="n">
        <v>19.051240992</v>
      </c>
    </row>
    <row r="212" customFormat="false" ht="15" hidden="false" customHeight="false" outlineLevel="0" collapsed="false">
      <c r="B212" s="1" t="s">
        <v>243</v>
      </c>
      <c r="C212" s="1" t="str">
        <f aca="false">LEFT(B212,LEN(B212)-2)</f>
        <v>TR3 7</v>
      </c>
      <c r="D212" s="6" t="n">
        <v>27.048288336</v>
      </c>
      <c r="E212" s="6" t="n">
        <v>13.645311552</v>
      </c>
      <c r="F212" s="6" t="n">
        <v>9.811451248</v>
      </c>
      <c r="G212" s="6" t="n">
        <v>7.636652048</v>
      </c>
      <c r="H212" s="6" t="n">
        <v>17.883063136</v>
      </c>
    </row>
    <row r="213" customFormat="false" ht="15" hidden="false" customHeight="false" outlineLevel="0" collapsed="false">
      <c r="B213" s="1" t="s">
        <v>245</v>
      </c>
      <c r="C213" s="1" t="str">
        <f aca="false">LEFT(B213,LEN(B213)-2)</f>
        <v>TR4 8</v>
      </c>
      <c r="D213" s="6" t="n">
        <v>25.184174736</v>
      </c>
      <c r="E213" s="6" t="n">
        <v>15.248449248</v>
      </c>
      <c r="F213" s="6" t="n">
        <v>7.947337648</v>
      </c>
      <c r="G213" s="6" t="n">
        <v>9.239789744</v>
      </c>
      <c r="H213" s="6" t="n">
        <v>15.75175992</v>
      </c>
    </row>
    <row r="214" customFormat="false" ht="15" hidden="false" customHeight="false" outlineLevel="0" collapsed="false">
      <c r="B214" s="1" t="s">
        <v>20</v>
      </c>
      <c r="C214" s="1" t="str">
        <f aca="false">LEFT(B214,LEN(B214)-2)</f>
        <v>TR3 6</v>
      </c>
      <c r="D214" s="6" t="n">
        <v>25.022618224</v>
      </c>
      <c r="E214" s="6" t="n">
        <v>17.721506624</v>
      </c>
      <c r="F214" s="6" t="n">
        <v>7.872773104</v>
      </c>
      <c r="G214" s="6" t="n">
        <v>11.71284712</v>
      </c>
      <c r="H214" s="6" t="n">
        <v>13.869005184</v>
      </c>
    </row>
    <row r="215" customFormat="false" ht="15" hidden="false" customHeight="false" outlineLevel="0" collapsed="false">
      <c r="B215" s="1" t="s">
        <v>88</v>
      </c>
      <c r="C215" s="1" t="str">
        <f aca="false">LEFT(B215,LEN(B215)-2)</f>
        <v>TR3 6</v>
      </c>
      <c r="D215" s="6" t="n">
        <v>24.929412544</v>
      </c>
      <c r="E215" s="6" t="n">
        <v>18.386373808</v>
      </c>
      <c r="F215" s="6" t="n">
        <v>7.779567424</v>
      </c>
      <c r="G215" s="6" t="n">
        <v>11.980036736</v>
      </c>
      <c r="H215" s="6" t="n">
        <v>13.775799504</v>
      </c>
    </row>
    <row r="216" customFormat="false" ht="15" hidden="false" customHeight="false" outlineLevel="0" collapsed="false">
      <c r="B216" s="1" t="s">
        <v>135</v>
      </c>
      <c r="C216" s="1" t="str">
        <f aca="false">LEFT(B216,LEN(B216)-2)</f>
        <v>TR12 6</v>
      </c>
      <c r="D216" s="6" t="n">
        <v>25.7869048</v>
      </c>
      <c r="E216" s="6" t="n">
        <v>10.693798352</v>
      </c>
      <c r="F216" s="6" t="n">
        <v>22.313439792</v>
      </c>
      <c r="G216" s="6" t="n">
        <v>17.106349136</v>
      </c>
      <c r="H216" s="6" t="n">
        <v>38.108695696</v>
      </c>
    </row>
    <row r="217" customFormat="false" ht="15" hidden="false" customHeight="false" outlineLevel="0" collapsed="false">
      <c r="B217" s="1" t="s">
        <v>172</v>
      </c>
      <c r="C217" s="1" t="str">
        <f aca="false">LEFT(B217,LEN(B217)-2)</f>
        <v>TR12 6</v>
      </c>
      <c r="D217" s="6" t="n">
        <v>26.12865896</v>
      </c>
      <c r="E217" s="6" t="n">
        <v>11.035552512</v>
      </c>
      <c r="F217" s="6" t="n">
        <v>22.655193952</v>
      </c>
      <c r="G217" s="6" t="n">
        <v>17.448103296</v>
      </c>
      <c r="H217" s="6" t="n">
        <v>38.450449856</v>
      </c>
    </row>
    <row r="218" customFormat="false" ht="15" hidden="false" customHeight="false" outlineLevel="0" collapsed="false">
      <c r="B218" s="1" t="s">
        <v>247</v>
      </c>
      <c r="C218" s="1" t="str">
        <f aca="false">LEFT(B218,LEN(B218)-2)</f>
        <v>TR11 5</v>
      </c>
      <c r="D218" s="6" t="n">
        <v>31.640221504</v>
      </c>
      <c r="E218" s="6" t="n">
        <v>14.335033584</v>
      </c>
      <c r="F218" s="6" t="n">
        <v>13.055008912</v>
      </c>
      <c r="G218" s="6" t="n">
        <v>2.007028976</v>
      </c>
      <c r="H218" s="6" t="n">
        <v>27.688300672</v>
      </c>
    </row>
    <row r="219" customFormat="false" ht="15" hidden="false" customHeight="false" outlineLevel="0" collapsed="false">
      <c r="B219" s="1" t="s">
        <v>57</v>
      </c>
      <c r="C219" s="1" t="str">
        <f aca="false">LEFT(B219,LEN(B219)-2)</f>
        <v>TR11 5</v>
      </c>
      <c r="D219" s="6" t="n">
        <v>30.465829936</v>
      </c>
      <c r="E219" s="6" t="n">
        <v>13.160642016</v>
      </c>
      <c r="F219" s="6" t="n">
        <v>11.880617344</v>
      </c>
      <c r="G219" s="6" t="n">
        <v>2.36121056</v>
      </c>
      <c r="H219" s="6" t="n">
        <v>26.513909104</v>
      </c>
    </row>
    <row r="220" customFormat="false" ht="15" hidden="false" customHeight="false" outlineLevel="0" collapsed="false">
      <c r="B220" s="1" t="s">
        <v>210</v>
      </c>
      <c r="C220" s="1" t="str">
        <f aca="false">LEFT(B220,LEN(B220)-2)</f>
        <v>TR11 2</v>
      </c>
      <c r="D220" s="6" t="n">
        <v>30.35398312</v>
      </c>
      <c r="E220" s="6" t="n">
        <v>13.0487952</v>
      </c>
      <c r="F220" s="6" t="n">
        <v>11.768770528</v>
      </c>
      <c r="G220" s="6" t="n">
        <v>0.546806656</v>
      </c>
      <c r="H220" s="6" t="n">
        <v>26.402062288</v>
      </c>
    </row>
    <row r="221" customFormat="false" ht="15" hidden="false" customHeight="false" outlineLevel="0" collapsed="false">
      <c r="B221" s="1" t="s">
        <v>250</v>
      </c>
      <c r="C221" s="1" t="str">
        <f aca="false">LEFT(B221,LEN(B221)-2)</f>
        <v>TR11 3</v>
      </c>
      <c r="D221" s="6" t="n">
        <v>30.291846</v>
      </c>
      <c r="E221" s="6" t="n">
        <v>12.98665808</v>
      </c>
      <c r="F221" s="6" t="n">
        <v>11.706633408</v>
      </c>
      <c r="G221" s="6" t="n">
        <v>0.658653472</v>
      </c>
      <c r="H221" s="6" t="n">
        <v>26.339925168</v>
      </c>
    </row>
    <row r="222" customFormat="false" ht="15" hidden="false" customHeight="false" outlineLevel="0" collapsed="false">
      <c r="B222" s="1" t="s">
        <v>176</v>
      </c>
      <c r="C222" s="1" t="str">
        <f aca="false">LEFT(B222,LEN(B222)-2)</f>
        <v>TR11 2</v>
      </c>
      <c r="D222" s="6" t="n">
        <v>30.223495168</v>
      </c>
      <c r="E222" s="6" t="n">
        <v>12.918307248</v>
      </c>
      <c r="F222" s="6" t="n">
        <v>11.638282576</v>
      </c>
      <c r="G222" s="6" t="n">
        <v>0.397677568</v>
      </c>
      <c r="H222" s="6" t="n">
        <v>26.271574336</v>
      </c>
    </row>
    <row r="223" customFormat="false" ht="15" hidden="false" customHeight="false" outlineLevel="0" collapsed="false">
      <c r="B223" s="1" t="s">
        <v>72</v>
      </c>
      <c r="C223" s="1" t="str">
        <f aca="false">LEFT(B223,LEN(B223)-2)</f>
        <v>TR10 8</v>
      </c>
      <c r="D223" s="6" t="n">
        <v>29.160950416</v>
      </c>
      <c r="E223" s="6" t="n">
        <v>11.855762496</v>
      </c>
      <c r="F223" s="6" t="n">
        <v>10.575737824</v>
      </c>
      <c r="G223" s="6" t="n">
        <v>1.236528688</v>
      </c>
      <c r="H223" s="6" t="n">
        <v>25.209029584</v>
      </c>
    </row>
    <row r="224" customFormat="false" ht="15" hidden="false" customHeight="false" outlineLevel="0" collapsed="false">
      <c r="B224" s="1" t="s">
        <v>240</v>
      </c>
      <c r="C224" s="1" t="str">
        <f aca="false">LEFT(B224,LEN(B224)-2)</f>
        <v>TR11 3</v>
      </c>
      <c r="D224" s="6" t="n">
        <v>30.503112208</v>
      </c>
      <c r="E224" s="6" t="n">
        <v>13.197924288</v>
      </c>
      <c r="F224" s="6" t="n">
        <v>11.917899616</v>
      </c>
      <c r="G224" s="6" t="n">
        <v>0.86991968</v>
      </c>
      <c r="H224" s="6" t="n">
        <v>26.551191376</v>
      </c>
    </row>
    <row r="225" customFormat="false" ht="15" hidden="false" customHeight="false" outlineLevel="0" collapsed="false">
      <c r="B225" s="1" t="s">
        <v>31</v>
      </c>
      <c r="C225" s="1" t="str">
        <f aca="false">LEFT(B225,LEN(B225)-2)</f>
        <v>TR11 3</v>
      </c>
      <c r="D225" s="6" t="n">
        <v>30.950499472</v>
      </c>
      <c r="E225" s="6" t="n">
        <v>13.645311552</v>
      </c>
      <c r="F225" s="6" t="n">
        <v>12.36528688</v>
      </c>
      <c r="G225" s="6" t="n">
        <v>1.317306944</v>
      </c>
      <c r="H225" s="6" t="n">
        <v>26.99857864</v>
      </c>
    </row>
    <row r="226" customFormat="false" ht="15" hidden="false" customHeight="false" outlineLevel="0" collapsed="false">
      <c r="B226" s="1" t="s">
        <v>188</v>
      </c>
      <c r="C226" s="1" t="str">
        <f aca="false">LEFT(B226,LEN(B226)-2)</f>
        <v>TR11 4</v>
      </c>
      <c r="D226" s="6" t="n">
        <v>30.770301824</v>
      </c>
      <c r="E226" s="6" t="n">
        <v>13.465113904</v>
      </c>
      <c r="F226" s="6" t="n">
        <v>12.185089232</v>
      </c>
      <c r="G226" s="6" t="n">
        <v>1.137109296</v>
      </c>
      <c r="H226" s="6" t="n">
        <v>26.818380992</v>
      </c>
    </row>
    <row r="227" customFormat="false" ht="15" hidden="false" customHeight="false" outlineLevel="0" collapsed="false">
      <c r="B227" s="1" t="s">
        <v>252</v>
      </c>
      <c r="C227" s="1" t="str">
        <f aca="false">LEFT(B227,LEN(B227)-2)</f>
        <v>TR11 2</v>
      </c>
      <c r="D227" s="6" t="n">
        <v>30.63360016</v>
      </c>
      <c r="E227" s="6" t="n">
        <v>13.32841224</v>
      </c>
      <c r="F227" s="6" t="n">
        <v>12.048387568</v>
      </c>
      <c r="G227" s="6" t="n">
        <v>1.000407632</v>
      </c>
      <c r="H227" s="6" t="n">
        <v>26.681679328</v>
      </c>
    </row>
    <row r="228" customFormat="false" ht="15" hidden="false" customHeight="false" outlineLevel="0" collapsed="false">
      <c r="B228" s="1" t="s">
        <v>253</v>
      </c>
      <c r="C228" s="1" t="str">
        <f aca="false">LEFT(B228,LEN(B228)-2)</f>
        <v>TR3 6</v>
      </c>
      <c r="D228" s="6" t="n">
        <v>27.539171584</v>
      </c>
      <c r="E228" s="6" t="n">
        <v>13.788226928</v>
      </c>
      <c r="F228" s="6" t="n">
        <v>10.302334496</v>
      </c>
      <c r="G228" s="6" t="n">
        <v>7.779567424</v>
      </c>
      <c r="H228" s="6" t="n">
        <v>18.373946384</v>
      </c>
    </row>
    <row r="229" customFormat="false" ht="15" hidden="false" customHeight="false" outlineLevel="0" collapsed="false">
      <c r="B229" s="1" t="s">
        <v>226</v>
      </c>
      <c r="C229" s="1" t="str">
        <f aca="false">LEFT(B229,LEN(B229)-2)</f>
        <v>TR1 3</v>
      </c>
      <c r="D229" s="6" t="n">
        <v>26.085162976</v>
      </c>
      <c r="E229" s="6" t="n">
        <v>18.405014944</v>
      </c>
      <c r="F229" s="6" t="n">
        <v>8.935317856</v>
      </c>
      <c r="G229" s="6" t="n">
        <v>12.39635544</v>
      </c>
      <c r="H229" s="6" t="n">
        <v>14.931549936</v>
      </c>
    </row>
    <row r="230" customFormat="false" ht="15" hidden="false" customHeight="false" outlineLevel="0" collapsed="false">
      <c r="B230" s="1" t="s">
        <v>254</v>
      </c>
      <c r="C230" s="1" t="str">
        <f aca="false">LEFT(B230,LEN(B230)-2)</f>
        <v>TR3 6</v>
      </c>
      <c r="D230" s="6" t="n">
        <v>30.07436608</v>
      </c>
      <c r="E230" s="6" t="n">
        <v>15.465929168</v>
      </c>
      <c r="F230" s="6" t="n">
        <v>12.92452096</v>
      </c>
      <c r="G230" s="6" t="n">
        <v>9.457269664</v>
      </c>
      <c r="H230" s="6" t="n">
        <v>18.92075304</v>
      </c>
    </row>
    <row r="231" customFormat="false" ht="15" hidden="false" customHeight="false" outlineLevel="0" collapsed="false">
      <c r="B231" s="1" t="s">
        <v>255</v>
      </c>
      <c r="C231" s="1" t="str">
        <f aca="false">LEFT(B231,LEN(B231)-2)</f>
        <v>TR1 1</v>
      </c>
      <c r="D231" s="6" t="n">
        <v>28.937256784</v>
      </c>
      <c r="E231" s="6" t="n">
        <v>18.137825328</v>
      </c>
      <c r="F231" s="6" t="n">
        <v>11.787411664</v>
      </c>
      <c r="G231" s="6" t="n">
        <v>12.129165824</v>
      </c>
      <c r="H231" s="6" t="n">
        <v>12.601407936</v>
      </c>
    </row>
    <row r="232" customFormat="false" ht="15" hidden="false" customHeight="false" outlineLevel="0" collapsed="false">
      <c r="B232" s="1" t="s">
        <v>155</v>
      </c>
      <c r="C232" s="1" t="str">
        <f aca="false">LEFT(B232,LEN(B232)-2)</f>
        <v>TR1 3</v>
      </c>
      <c r="D232" s="6" t="n">
        <v>28.763272848</v>
      </c>
      <c r="E232" s="6" t="n">
        <v>18.3304504</v>
      </c>
      <c r="F232" s="6" t="n">
        <v>11.613427728</v>
      </c>
      <c r="G232" s="6" t="n">
        <v>12.321790896</v>
      </c>
      <c r="H232" s="6" t="n">
        <v>12.427424</v>
      </c>
    </row>
    <row r="233" customFormat="false" ht="15" hidden="false" customHeight="false" outlineLevel="0" collapsed="false">
      <c r="B233" s="1" t="s">
        <v>103</v>
      </c>
      <c r="C233" s="1" t="str">
        <f aca="false">LEFT(B233,LEN(B233)-2)</f>
        <v>TR3 6</v>
      </c>
      <c r="D233" s="6" t="n">
        <v>31.957120816</v>
      </c>
      <c r="E233" s="6" t="n">
        <v>17.199554816</v>
      </c>
      <c r="F233" s="6" t="n">
        <v>12.7381096</v>
      </c>
      <c r="G233" s="6" t="n">
        <v>11.190895312</v>
      </c>
      <c r="H233" s="6" t="n">
        <v>20.803507776</v>
      </c>
    </row>
    <row r="234" customFormat="false" ht="15" hidden="false" customHeight="false" outlineLevel="0" collapsed="false">
      <c r="B234" s="1" t="s">
        <v>217</v>
      </c>
      <c r="C234" s="1" t="str">
        <f aca="false">LEFT(B234,LEN(B234)-2)</f>
        <v>TR1 1</v>
      </c>
      <c r="D234" s="6" t="n">
        <v>28.844051104</v>
      </c>
      <c r="E234" s="6" t="n">
        <v>17.845780864</v>
      </c>
      <c r="F234" s="6" t="n">
        <v>11.694205984</v>
      </c>
      <c r="G234" s="6" t="n">
        <v>11.83712136</v>
      </c>
      <c r="H234" s="6" t="n">
        <v>15.733118784</v>
      </c>
    </row>
    <row r="235" customFormat="false" ht="15" hidden="false" customHeight="false" outlineLevel="0" collapsed="false">
      <c r="B235" s="1" t="s">
        <v>180</v>
      </c>
      <c r="C235" s="1" t="str">
        <f aca="false">LEFT(B235,LEN(B235)-2)</f>
        <v>TR1 2</v>
      </c>
      <c r="D235" s="6" t="n">
        <v>28.670067168</v>
      </c>
      <c r="E235" s="6" t="n">
        <v>17.671796928</v>
      </c>
      <c r="F235" s="6" t="n">
        <v>11.520222048</v>
      </c>
      <c r="G235" s="6" t="n">
        <v>11.663137424</v>
      </c>
      <c r="H235" s="6" t="n">
        <v>15.478356592</v>
      </c>
    </row>
    <row r="236" customFormat="false" ht="15" hidden="false" customHeight="false" outlineLevel="0" collapsed="false">
      <c r="B236" s="1" t="s">
        <v>59</v>
      </c>
      <c r="C236" s="1" t="str">
        <f aca="false">LEFT(B236,LEN(B236)-2)</f>
        <v>TR1 2</v>
      </c>
      <c r="D236" s="6" t="n">
        <v>29.092599584</v>
      </c>
      <c r="E236" s="6" t="n">
        <v>17.951413968</v>
      </c>
      <c r="F236" s="6" t="n">
        <v>11.942754464</v>
      </c>
      <c r="G236" s="6" t="n">
        <v>11.942754464</v>
      </c>
      <c r="H236" s="6" t="n">
        <v>12.756750736</v>
      </c>
    </row>
    <row r="237" customFormat="false" ht="15" hidden="false" customHeight="false" outlineLevel="0" collapsed="false">
      <c r="B237" s="1" t="s">
        <v>151</v>
      </c>
      <c r="C237" s="1" t="str">
        <f aca="false">LEFT(B237,LEN(B237)-2)</f>
        <v>TR1 1</v>
      </c>
      <c r="D237" s="6" t="n">
        <v>29.316293216</v>
      </c>
      <c r="E237" s="6" t="n">
        <v>18.336664112</v>
      </c>
      <c r="F237" s="6" t="n">
        <v>12.166448096</v>
      </c>
      <c r="G237" s="6" t="n">
        <v>12.328004608</v>
      </c>
      <c r="H237" s="6" t="n">
        <v>12.806460432</v>
      </c>
    </row>
    <row r="238" customFormat="false" ht="15" hidden="false" customHeight="false" outlineLevel="0" collapsed="false">
      <c r="B238" s="1" t="s">
        <v>258</v>
      </c>
      <c r="C238" s="1" t="str">
        <f aca="false">LEFT(B238,LEN(B238)-2)</f>
        <v>TR1 1</v>
      </c>
      <c r="D238" s="6" t="n">
        <v>28.887547088</v>
      </c>
      <c r="E238" s="6" t="n">
        <v>17.889276848</v>
      </c>
      <c r="F238" s="6" t="n">
        <v>11.737701968</v>
      </c>
      <c r="G238" s="6" t="n">
        <v>11.880617344</v>
      </c>
      <c r="H238" s="6" t="n">
        <v>15.018541904</v>
      </c>
    </row>
    <row r="239" customFormat="false" ht="15" hidden="false" customHeight="false" outlineLevel="0" collapsed="false">
      <c r="B239" s="1" t="s">
        <v>144</v>
      </c>
      <c r="C239" s="1" t="str">
        <f aca="false">LEFT(B239,LEN(B239)-2)</f>
        <v>TR1 1</v>
      </c>
      <c r="D239" s="6" t="n">
        <v>28.937256784</v>
      </c>
      <c r="E239" s="6" t="n">
        <v>17.938986544</v>
      </c>
      <c r="F239" s="6" t="n">
        <v>11.787411664</v>
      </c>
      <c r="G239" s="6" t="n">
        <v>11.93032704</v>
      </c>
      <c r="H239" s="6" t="n">
        <v>14.993687056</v>
      </c>
    </row>
    <row r="240" customFormat="false" ht="15" hidden="false" customHeight="false" outlineLevel="0" collapsed="false">
      <c r="B240" s="1" t="s">
        <v>232</v>
      </c>
      <c r="C240" s="1" t="str">
        <f aca="false">LEFT(B240,LEN(B240)-2)</f>
        <v>TR1 1</v>
      </c>
      <c r="D240" s="6" t="n">
        <v>29.086385872</v>
      </c>
      <c r="E240" s="6" t="n">
        <v>18.088115632</v>
      </c>
      <c r="F240" s="6" t="n">
        <v>11.936540752</v>
      </c>
      <c r="G240" s="6" t="n">
        <v>12.079456128</v>
      </c>
      <c r="H240" s="6" t="n">
        <v>15.50321144</v>
      </c>
    </row>
    <row r="241" customFormat="false" ht="15" hidden="false" customHeight="false" outlineLevel="0" collapsed="false">
      <c r="B241" s="1" t="s">
        <v>260</v>
      </c>
      <c r="C241" s="1" t="str">
        <f aca="false">LEFT(B241,LEN(B241)-2)</f>
        <v>TR4 8</v>
      </c>
      <c r="D241" s="6" t="n">
        <v>22.114601008</v>
      </c>
      <c r="E241" s="6" t="n">
        <v>16.192933472</v>
      </c>
      <c r="F241" s="6" t="n">
        <v>4.946114752</v>
      </c>
      <c r="G241" s="6" t="n">
        <v>14.937763648</v>
      </c>
      <c r="H241" s="6" t="n">
        <v>13.875218896</v>
      </c>
    </row>
    <row r="242" customFormat="false" ht="15" hidden="false" customHeight="false" outlineLevel="0" collapsed="false">
      <c r="B242" s="1" t="s">
        <v>214</v>
      </c>
      <c r="C242" s="1" t="str">
        <f aca="false">LEFT(B242,LEN(B242)-2)</f>
        <v>TR5 0</v>
      </c>
      <c r="D242" s="6" t="n">
        <v>26.31507032</v>
      </c>
      <c r="E242" s="6" t="n">
        <v>18.9518216</v>
      </c>
      <c r="F242" s="6" t="n">
        <v>9.1652252</v>
      </c>
      <c r="G242" s="6" t="n">
        <v>17.696651776</v>
      </c>
      <c r="H242" s="6" t="n">
        <v>14.993687056</v>
      </c>
    </row>
    <row r="243" customFormat="false" ht="15" hidden="false" customHeight="false" outlineLevel="0" collapsed="false">
      <c r="B243" s="1" t="s">
        <v>214</v>
      </c>
      <c r="C243" s="1" t="str">
        <f aca="false">LEFT(B243,LEN(B243)-2)</f>
        <v>TR5 0</v>
      </c>
      <c r="D243" s="6" t="n">
        <v>26.31507032</v>
      </c>
      <c r="E243" s="6" t="n">
        <v>18.9518216</v>
      </c>
      <c r="F243" s="6" t="n">
        <v>9.1652252</v>
      </c>
      <c r="G243" s="6" t="n">
        <v>17.696651776</v>
      </c>
      <c r="H243" s="6" t="n">
        <v>14.993687056</v>
      </c>
    </row>
    <row r="244" customFormat="false" ht="15" hidden="false" customHeight="false" outlineLevel="0" collapsed="false">
      <c r="B244" s="1" t="s">
        <v>203</v>
      </c>
      <c r="C244" s="1" t="str">
        <f aca="false">LEFT(B244,LEN(B244)-2)</f>
        <v>TR5 0</v>
      </c>
      <c r="D244" s="6" t="n">
        <v>25.923606464</v>
      </c>
      <c r="E244" s="6" t="n">
        <v>19.380567728</v>
      </c>
      <c r="F244" s="6" t="n">
        <v>8.773761344</v>
      </c>
      <c r="G244" s="6" t="n">
        <v>18.125397904</v>
      </c>
      <c r="H244" s="6" t="n">
        <v>14.6022232</v>
      </c>
    </row>
    <row r="245" customFormat="false" ht="15" hidden="false" customHeight="false" outlineLevel="0" collapsed="false">
      <c r="B245" s="1" t="s">
        <v>261</v>
      </c>
      <c r="C245" s="1" t="str">
        <f aca="false">LEFT(B245,LEN(B245)-2)</f>
        <v>TR4 8</v>
      </c>
      <c r="D245" s="6" t="n">
        <v>22.74218592</v>
      </c>
      <c r="E245" s="6" t="n">
        <v>15.956812416</v>
      </c>
      <c r="F245" s="6" t="n">
        <v>5.505348832</v>
      </c>
      <c r="G245" s="6" t="n">
        <v>14.701642592</v>
      </c>
      <c r="H245" s="6" t="n">
        <v>13.63909784</v>
      </c>
    </row>
    <row r="246" customFormat="false" ht="15" hidden="false" customHeight="false" outlineLevel="0" collapsed="false">
      <c r="B246" s="1" t="s">
        <v>262</v>
      </c>
      <c r="C246" s="1" t="str">
        <f aca="false">LEFT(B246,LEN(B246)-2)</f>
        <v>TR5 0</v>
      </c>
      <c r="D246" s="6" t="n">
        <v>26.215650928</v>
      </c>
      <c r="E246" s="6" t="n">
        <v>19.672612192</v>
      </c>
      <c r="F246" s="6" t="n">
        <v>9.065805808</v>
      </c>
      <c r="G246" s="6" t="n">
        <v>18.417442368</v>
      </c>
      <c r="H246" s="6" t="n">
        <v>11.781197952</v>
      </c>
    </row>
    <row r="247" customFormat="false" ht="15" hidden="false" customHeight="false" outlineLevel="0" collapsed="false">
      <c r="B247" s="1" t="s">
        <v>14</v>
      </c>
      <c r="C247" s="1" t="str">
        <f aca="false">LEFT(B247,LEN(B247)-2)</f>
        <v>TR5 0</v>
      </c>
      <c r="D247" s="6" t="n">
        <v>25.544570032</v>
      </c>
      <c r="E247" s="6" t="n">
        <v>19.001531296</v>
      </c>
      <c r="F247" s="6" t="n">
        <v>8.394724912</v>
      </c>
      <c r="G247" s="6" t="n">
        <v>17.746361472</v>
      </c>
      <c r="H247" s="6" t="n">
        <v>14.223186768</v>
      </c>
    </row>
    <row r="248" customFormat="false" ht="15" hidden="false" customHeight="false" outlineLevel="0" collapsed="false">
      <c r="B248" s="1" t="s">
        <v>98</v>
      </c>
      <c r="C248" s="1" t="str">
        <f aca="false">LEFT(B248,LEN(B248)-2)</f>
        <v>TR5 0</v>
      </c>
      <c r="D248" s="6" t="n">
        <v>26.234292064</v>
      </c>
      <c r="E248" s="6" t="n">
        <v>19.691253328</v>
      </c>
      <c r="F248" s="6" t="n">
        <v>9.084446944</v>
      </c>
      <c r="G248" s="6" t="n">
        <v>18.436083504</v>
      </c>
      <c r="H248" s="6" t="n">
        <v>11.799839088</v>
      </c>
    </row>
    <row r="249" customFormat="false" ht="15" hidden="false" customHeight="false" outlineLevel="0" collapsed="false">
      <c r="B249" s="1" t="s">
        <v>169</v>
      </c>
      <c r="C249" s="1" t="str">
        <f aca="false">LEFT(B249,LEN(B249)-2)</f>
        <v>TR5 0</v>
      </c>
      <c r="D249" s="6" t="n">
        <v>25.718553968</v>
      </c>
      <c r="E249" s="6" t="n">
        <v>19.175515232</v>
      </c>
      <c r="F249" s="6" t="n">
        <v>8.568708848</v>
      </c>
      <c r="G249" s="6" t="n">
        <v>17.920345408</v>
      </c>
      <c r="H249" s="6" t="n">
        <v>11.625855152</v>
      </c>
    </row>
    <row r="250" customFormat="false" ht="15" hidden="false" customHeight="false" outlineLevel="0" collapsed="false">
      <c r="B250" s="1" t="s">
        <v>152</v>
      </c>
      <c r="C250" s="1" t="str">
        <f aca="false">LEFT(B250,LEN(B250)-2)</f>
        <v>TR5 0</v>
      </c>
      <c r="D250" s="6" t="n">
        <v>25.898751616</v>
      </c>
      <c r="E250" s="6" t="n">
        <v>19.35571288</v>
      </c>
      <c r="F250" s="6" t="n">
        <v>8.748906496</v>
      </c>
      <c r="G250" s="6" t="n">
        <v>18.100543056</v>
      </c>
      <c r="H250" s="6" t="n">
        <v>11.46429864</v>
      </c>
    </row>
    <row r="251" customFormat="false" ht="15" hidden="false" customHeight="false" outlineLevel="0" collapsed="false">
      <c r="B251" s="1" t="s">
        <v>120</v>
      </c>
      <c r="C251" s="1" t="str">
        <f aca="false">LEFT(B251,LEN(B251)-2)</f>
        <v>TR5 0</v>
      </c>
      <c r="D251" s="6" t="n">
        <v>26.15972752</v>
      </c>
      <c r="E251" s="6" t="n">
        <v>19.616688784</v>
      </c>
      <c r="F251" s="6" t="n">
        <v>9.0098824</v>
      </c>
      <c r="G251" s="6" t="n">
        <v>18.36151896</v>
      </c>
      <c r="H251" s="6" t="n">
        <v>11.3400244</v>
      </c>
    </row>
    <row r="252" customFormat="false" ht="15" hidden="false" customHeight="false" outlineLevel="0" collapsed="false">
      <c r="B252" s="1" t="s">
        <v>45</v>
      </c>
      <c r="C252" s="1" t="str">
        <f aca="false">LEFT(B252,LEN(B252)-2)</f>
        <v>TR5 0</v>
      </c>
      <c r="D252" s="6" t="n">
        <v>26.59468736</v>
      </c>
      <c r="E252" s="6" t="n">
        <v>20.051648624</v>
      </c>
      <c r="F252" s="6" t="n">
        <v>9.44484224</v>
      </c>
      <c r="G252" s="6" t="n">
        <v>18.7964788</v>
      </c>
      <c r="H252" s="6" t="n">
        <v>11.762556816</v>
      </c>
    </row>
    <row r="253" customFormat="false" ht="15" hidden="false" customHeight="false" outlineLevel="0" collapsed="false">
      <c r="B253" s="1" t="s">
        <v>207</v>
      </c>
      <c r="C253" s="1" t="str">
        <f aca="false">LEFT(B253,LEN(B253)-2)</f>
        <v>TR6 0</v>
      </c>
      <c r="D253" s="6" t="n">
        <v>27.197417424</v>
      </c>
      <c r="E253" s="6" t="n">
        <v>20.654378688</v>
      </c>
      <c r="F253" s="6" t="n">
        <v>10.047572304</v>
      </c>
      <c r="G253" s="6" t="n">
        <v>19.399208864</v>
      </c>
      <c r="H253" s="6" t="n">
        <v>7.754712576</v>
      </c>
    </row>
    <row r="254" customFormat="false" ht="15" hidden="false" customHeight="false" outlineLevel="0" collapsed="false">
      <c r="B254" s="1" t="s">
        <v>264</v>
      </c>
      <c r="C254" s="1" t="str">
        <f aca="false">LEFT(B254,LEN(B254)-2)</f>
        <v>TR6 0</v>
      </c>
      <c r="D254" s="6" t="n">
        <v>28.141901648</v>
      </c>
      <c r="E254" s="6" t="n">
        <v>21.598862912</v>
      </c>
      <c r="F254" s="6" t="n">
        <v>10.992056528</v>
      </c>
      <c r="G254" s="6" t="n">
        <v>20.343693088</v>
      </c>
      <c r="H254" s="6" t="n">
        <v>9.078233232</v>
      </c>
    </row>
    <row r="255" customFormat="false" ht="15" hidden="false" customHeight="false" outlineLevel="0" collapsed="false">
      <c r="B255" s="1" t="s">
        <v>129</v>
      </c>
      <c r="C255" s="1" t="str">
        <f aca="false">LEFT(B255,LEN(B255)-2)</f>
        <v>TR6 0</v>
      </c>
      <c r="D255" s="6" t="n">
        <v>27.8063612</v>
      </c>
      <c r="E255" s="6" t="n">
        <v>21.263322464</v>
      </c>
      <c r="F255" s="6" t="n">
        <v>10.65651608</v>
      </c>
      <c r="G255" s="6" t="n">
        <v>20.00815264</v>
      </c>
      <c r="H255" s="6" t="n">
        <v>8.742692784</v>
      </c>
    </row>
    <row r="256" customFormat="false" ht="15" hidden="false" customHeight="false" outlineLevel="0" collapsed="false">
      <c r="B256" s="1" t="s">
        <v>194</v>
      </c>
      <c r="C256" s="1" t="str">
        <f aca="false">LEFT(B256,LEN(B256)-2)</f>
        <v>TR6 0</v>
      </c>
      <c r="D256" s="6" t="n">
        <v>27.71315552</v>
      </c>
      <c r="E256" s="6" t="n">
        <v>21.170116784</v>
      </c>
      <c r="F256" s="6" t="n">
        <v>10.5633104</v>
      </c>
      <c r="G256" s="6" t="n">
        <v>19.91494696</v>
      </c>
      <c r="H256" s="6" t="n">
        <v>8.742692784</v>
      </c>
    </row>
    <row r="257" customFormat="false" ht="15" hidden="false" customHeight="false" outlineLevel="0" collapsed="false">
      <c r="B257" s="1" t="s">
        <v>256</v>
      </c>
      <c r="C257" s="1" t="str">
        <f aca="false">LEFT(B257,LEN(B257)-2)</f>
        <v>TR6 0</v>
      </c>
      <c r="D257" s="6" t="n">
        <v>27.657232112</v>
      </c>
      <c r="E257" s="6" t="n">
        <v>21.114193376</v>
      </c>
      <c r="F257" s="6" t="n">
        <v>10.507386992</v>
      </c>
      <c r="G257" s="6" t="n">
        <v>19.859023552</v>
      </c>
      <c r="H257" s="6" t="n">
        <v>8.568708848</v>
      </c>
    </row>
    <row r="258" customFormat="false" ht="15" hidden="false" customHeight="false" outlineLevel="0" collapsed="false">
      <c r="B258" s="1" t="s">
        <v>265</v>
      </c>
      <c r="C258" s="1" t="str">
        <f aca="false">LEFT(B258,LEN(B258)-2)</f>
        <v>TR6 0</v>
      </c>
      <c r="D258" s="6" t="n">
        <v>27.694514384</v>
      </c>
      <c r="E258" s="6" t="n">
        <v>21.151475648</v>
      </c>
      <c r="F258" s="6" t="n">
        <v>10.544669264</v>
      </c>
      <c r="G258" s="6" t="n">
        <v>19.896305824</v>
      </c>
      <c r="H258" s="6" t="n">
        <v>8.60599112</v>
      </c>
    </row>
    <row r="259" customFormat="false" ht="15" hidden="false" customHeight="false" outlineLevel="0" collapsed="false">
      <c r="B259" s="1" t="s">
        <v>186</v>
      </c>
      <c r="C259" s="1" t="str">
        <f aca="false">LEFT(B259,LEN(B259)-2)</f>
        <v>TR6 0</v>
      </c>
      <c r="D259" s="6" t="n">
        <v>27.731796656</v>
      </c>
      <c r="E259" s="6" t="n">
        <v>21.18875792</v>
      </c>
      <c r="F259" s="6" t="n">
        <v>10.581951536</v>
      </c>
      <c r="G259" s="6" t="n">
        <v>19.933588096</v>
      </c>
      <c r="H259" s="6" t="n">
        <v>8.66812824</v>
      </c>
    </row>
    <row r="260" customFormat="false" ht="15" hidden="false" customHeight="false" outlineLevel="0" collapsed="false">
      <c r="B260" s="1" t="s">
        <v>257</v>
      </c>
      <c r="C260" s="1" t="str">
        <f aca="false">LEFT(B260,LEN(B260)-2)</f>
        <v>TR6 0</v>
      </c>
      <c r="D260" s="6" t="n">
        <v>27.949276576</v>
      </c>
      <c r="E260" s="6" t="n">
        <v>21.40623784</v>
      </c>
      <c r="F260" s="6" t="n">
        <v>10.799431456</v>
      </c>
      <c r="G260" s="6" t="n">
        <v>20.151068016</v>
      </c>
      <c r="H260" s="6" t="n">
        <v>8.313946656</v>
      </c>
    </row>
    <row r="261" customFormat="false" ht="15" hidden="false" customHeight="false" outlineLevel="0" collapsed="false">
      <c r="B261" s="1" t="s">
        <v>192</v>
      </c>
      <c r="C261" s="1" t="str">
        <f aca="false">LEFT(B261,LEN(B261)-2)</f>
        <v>TR6 0</v>
      </c>
      <c r="D261" s="6" t="n">
        <v>29.496490864</v>
      </c>
      <c r="E261" s="6" t="n">
        <v>22.953452128</v>
      </c>
      <c r="F261" s="6" t="n">
        <v>12.346645744</v>
      </c>
      <c r="G261" s="6" t="n">
        <v>21.698282304</v>
      </c>
      <c r="H261" s="6" t="n">
        <v>7.990833632</v>
      </c>
    </row>
    <row r="262" customFormat="false" ht="15" hidden="false" customHeight="false" outlineLevel="0" collapsed="false">
      <c r="B262" s="1" t="s">
        <v>192</v>
      </c>
      <c r="C262" s="1" t="str">
        <f aca="false">LEFT(B262,LEN(B262)-2)</f>
        <v>TR6 0</v>
      </c>
      <c r="D262" s="6" t="n">
        <v>29.496490864</v>
      </c>
      <c r="E262" s="6" t="n">
        <v>22.953452128</v>
      </c>
      <c r="F262" s="6" t="n">
        <v>12.346645744</v>
      </c>
      <c r="G262" s="6" t="n">
        <v>21.698282304</v>
      </c>
      <c r="H262" s="6" t="n">
        <v>7.990833632</v>
      </c>
    </row>
    <row r="263" customFormat="false" ht="15" hidden="false" customHeight="false" outlineLevel="0" collapsed="false">
      <c r="B263" s="1" t="s">
        <v>192</v>
      </c>
      <c r="C263" s="1" t="str">
        <f aca="false">LEFT(B263,LEN(B263)-2)</f>
        <v>TR6 0</v>
      </c>
      <c r="D263" s="6" t="n">
        <v>29.496490864</v>
      </c>
      <c r="E263" s="6" t="n">
        <v>22.953452128</v>
      </c>
      <c r="F263" s="6" t="n">
        <v>12.346645744</v>
      </c>
      <c r="G263" s="6" t="n">
        <v>21.698282304</v>
      </c>
      <c r="H263" s="6" t="n">
        <v>7.990833632</v>
      </c>
    </row>
    <row r="264" customFormat="false" ht="15" hidden="false" customHeight="false" outlineLevel="0" collapsed="false">
      <c r="B264" s="1" t="s">
        <v>201</v>
      </c>
      <c r="C264" s="1" t="str">
        <f aca="false">LEFT(B264,LEN(B264)-2)</f>
        <v>TR6 0</v>
      </c>
      <c r="D264" s="6" t="n">
        <v>29.272797232</v>
      </c>
      <c r="E264" s="6" t="n">
        <v>22.729758496</v>
      </c>
      <c r="F264" s="6" t="n">
        <v>12.122952112</v>
      </c>
      <c r="G264" s="6" t="n">
        <v>21.474588672</v>
      </c>
      <c r="H264" s="6" t="n">
        <v>7.76714</v>
      </c>
    </row>
    <row r="265" customFormat="false" ht="15" hidden="false" customHeight="false" outlineLevel="0" collapsed="false">
      <c r="B265" s="1" t="s">
        <v>246</v>
      </c>
      <c r="C265" s="1" t="str">
        <f aca="false">LEFT(B265,LEN(B265)-2)</f>
        <v>TR6 0</v>
      </c>
      <c r="D265" s="6" t="n">
        <v>28.011413696</v>
      </c>
      <c r="E265" s="6" t="n">
        <v>21.46837496</v>
      </c>
      <c r="F265" s="6" t="n">
        <v>10.861568576</v>
      </c>
      <c r="G265" s="6" t="n">
        <v>20.213205136</v>
      </c>
      <c r="H265" s="6" t="n">
        <v>7.20790592</v>
      </c>
    </row>
    <row r="266" customFormat="false" ht="15" hidden="false" customHeight="false" outlineLevel="0" collapsed="false">
      <c r="B266" s="1" t="s">
        <v>228</v>
      </c>
      <c r="C266" s="1" t="str">
        <f aca="false">LEFT(B266,LEN(B266)-2)</f>
        <v>TR8 5</v>
      </c>
      <c r="D266" s="6" t="n">
        <v>32.771117088</v>
      </c>
      <c r="E266" s="6" t="n">
        <v>26.228078352</v>
      </c>
      <c r="F266" s="6" t="n">
        <v>15.621271968</v>
      </c>
      <c r="G266" s="6" t="n">
        <v>24.972908528</v>
      </c>
      <c r="H266" s="6" t="n">
        <v>6.257207984</v>
      </c>
    </row>
    <row r="267" customFormat="false" ht="15" hidden="false" customHeight="false" outlineLevel="0" collapsed="false">
      <c r="B267" s="1" t="s">
        <v>84</v>
      </c>
      <c r="C267" s="1" t="str">
        <f aca="false">LEFT(B267,LEN(B267)-2)</f>
        <v>TR8 5</v>
      </c>
      <c r="D267" s="6" t="n">
        <v>33.019665568</v>
      </c>
      <c r="E267" s="6" t="n">
        <v>26.476626832</v>
      </c>
      <c r="F267" s="6" t="n">
        <v>15.869820448</v>
      </c>
      <c r="G267" s="6" t="n">
        <v>25.221457008</v>
      </c>
      <c r="H267" s="6" t="n">
        <v>3.684731216</v>
      </c>
    </row>
    <row r="268" customFormat="false" ht="15" hidden="false" customHeight="false" outlineLevel="0" collapsed="false">
      <c r="B268" s="1" t="s">
        <v>30</v>
      </c>
      <c r="C268" s="1" t="str">
        <f aca="false">LEFT(B268,LEN(B268)-2)</f>
        <v>TR8 5</v>
      </c>
      <c r="D268" s="6" t="n">
        <v>33.100443824</v>
      </c>
      <c r="E268" s="6" t="n">
        <v>26.557405088</v>
      </c>
      <c r="F268" s="6" t="n">
        <v>15.950598704</v>
      </c>
      <c r="G268" s="6" t="n">
        <v>25.302235264</v>
      </c>
      <c r="H268" s="6" t="n">
        <v>3.765509472</v>
      </c>
    </row>
    <row r="269" customFormat="false" ht="15" hidden="false" customHeight="false" outlineLevel="0" collapsed="false">
      <c r="B269" s="1" t="s">
        <v>78</v>
      </c>
      <c r="C269" s="1" t="str">
        <f aca="false">LEFT(B269,LEN(B269)-2)</f>
        <v>TR7 1</v>
      </c>
      <c r="D269" s="6" t="n">
        <v>34.305903952</v>
      </c>
      <c r="E269" s="6" t="n">
        <v>27.762865216</v>
      </c>
      <c r="F269" s="6" t="n">
        <v>17.156058832</v>
      </c>
      <c r="G269" s="6" t="n">
        <v>26.507695392</v>
      </c>
      <c r="H269" s="6" t="n">
        <v>1.385657776</v>
      </c>
    </row>
    <row r="270" customFormat="false" ht="15" hidden="false" customHeight="false" outlineLevel="0" collapsed="false">
      <c r="B270" s="1" t="s">
        <v>16</v>
      </c>
      <c r="C270" s="1" t="str">
        <f aca="false">LEFT(B270,LEN(B270)-2)</f>
        <v>TR4 9</v>
      </c>
      <c r="D270" s="6" t="n">
        <v>27.812574912</v>
      </c>
      <c r="E270" s="6" t="n">
        <v>19.908733248</v>
      </c>
      <c r="F270" s="6" t="n">
        <v>10.662729792</v>
      </c>
      <c r="G270" s="6" t="n">
        <v>13.900073744</v>
      </c>
      <c r="H270" s="6" t="n">
        <v>11.016911376</v>
      </c>
    </row>
    <row r="271" customFormat="false" ht="15" hidden="false" customHeight="false" outlineLevel="0" collapsed="false">
      <c r="B271" s="1" t="s">
        <v>19</v>
      </c>
      <c r="C271" s="1" t="str">
        <f aca="false">LEFT(B271,LEN(B271)-2)</f>
        <v>TR4 9</v>
      </c>
      <c r="D271" s="6" t="n">
        <v>28.185397632</v>
      </c>
      <c r="E271" s="6" t="n">
        <v>21.642358896</v>
      </c>
      <c r="F271" s="6" t="n">
        <v>11.035552512</v>
      </c>
      <c r="G271" s="6" t="n">
        <v>17.106349136</v>
      </c>
      <c r="H271" s="6" t="n">
        <v>7.127127664</v>
      </c>
    </row>
    <row r="272" customFormat="false" ht="15" hidden="false" customHeight="false" outlineLevel="0" collapsed="false">
      <c r="B272" s="1" t="s">
        <v>193</v>
      </c>
      <c r="C272" s="1" t="str">
        <f aca="false">LEFT(B272,LEN(B272)-2)</f>
        <v>TR4 9</v>
      </c>
      <c r="D272" s="6" t="n">
        <v>32.572278304</v>
      </c>
      <c r="E272" s="6" t="n">
        <v>22.164310704</v>
      </c>
      <c r="F272" s="6" t="n">
        <v>15.422433184</v>
      </c>
      <c r="G272" s="6" t="n">
        <v>16.1556512</v>
      </c>
      <c r="H272" s="6" t="n">
        <v>10.818072592</v>
      </c>
    </row>
    <row r="273" customFormat="false" ht="15" hidden="false" customHeight="false" outlineLevel="0" collapsed="false">
      <c r="B273" s="1" t="s">
        <v>204</v>
      </c>
      <c r="C273" s="1" t="str">
        <f aca="false">LEFT(B273,LEN(B273)-2)</f>
        <v>TR1 1</v>
      </c>
      <c r="D273" s="6" t="n">
        <v>30.204854032</v>
      </c>
      <c r="E273" s="6" t="n">
        <v>19.206583792</v>
      </c>
      <c r="F273" s="6" t="n">
        <v>13.055008912</v>
      </c>
      <c r="G273" s="6" t="n">
        <v>13.197924288</v>
      </c>
      <c r="H273" s="6" t="n">
        <v>14.88184024</v>
      </c>
    </row>
    <row r="274" customFormat="false" ht="15" hidden="false" customHeight="false" outlineLevel="0" collapsed="false">
      <c r="B274" s="1" t="s">
        <v>177</v>
      </c>
      <c r="C274" s="1" t="str">
        <f aca="false">LEFT(B274,LEN(B274)-2)</f>
        <v>TR7 1</v>
      </c>
      <c r="D274" s="6" t="n">
        <v>34.107065168</v>
      </c>
      <c r="E274" s="6" t="n">
        <v>27.564026432</v>
      </c>
      <c r="F274" s="6" t="n">
        <v>16.957220048</v>
      </c>
      <c r="G274" s="6" t="n">
        <v>26.308856608</v>
      </c>
      <c r="H274" s="6" t="n">
        <v>1.186818992</v>
      </c>
    </row>
    <row r="275" customFormat="false" ht="15" hidden="false" customHeight="false" outlineLevel="0" collapsed="false">
      <c r="B275" s="1" t="s">
        <v>268</v>
      </c>
      <c r="C275" s="1" t="str">
        <f aca="false">LEFT(B275,LEN(B275)-2)</f>
        <v>TR7 2</v>
      </c>
      <c r="D275" s="6" t="n">
        <v>33.92686752</v>
      </c>
      <c r="E275" s="6" t="n">
        <v>27.383828784</v>
      </c>
      <c r="F275" s="6" t="n">
        <v>16.7770224</v>
      </c>
      <c r="G275" s="6" t="n">
        <v>26.12865896</v>
      </c>
      <c r="H275" s="6" t="n">
        <v>1.416726336</v>
      </c>
    </row>
    <row r="276" customFormat="false" ht="15" hidden="false" customHeight="false" outlineLevel="0" collapsed="false">
      <c r="B276" s="1" t="s">
        <v>269</v>
      </c>
      <c r="C276" s="1" t="str">
        <f aca="false">LEFT(B276,LEN(B276)-2)</f>
        <v>TR7 2</v>
      </c>
      <c r="D276" s="6" t="n">
        <v>34.063569184</v>
      </c>
      <c r="E276" s="6" t="n">
        <v>27.520530448</v>
      </c>
      <c r="F276" s="6" t="n">
        <v>16.913724064</v>
      </c>
      <c r="G276" s="6" t="n">
        <v>26.265360624</v>
      </c>
      <c r="H276" s="6" t="n">
        <v>0.68350832</v>
      </c>
    </row>
    <row r="277" customFormat="false" ht="15" hidden="false" customHeight="false" outlineLevel="0" collapsed="false">
      <c r="B277" s="1" t="s">
        <v>248</v>
      </c>
      <c r="C277" s="1" t="str">
        <f aca="false">LEFT(B277,LEN(B277)-2)</f>
        <v>TR7 3</v>
      </c>
      <c r="D277" s="6" t="n">
        <v>34.156774864</v>
      </c>
      <c r="E277" s="6" t="n">
        <v>27.613736128</v>
      </c>
      <c r="F277" s="6" t="n">
        <v>17.006929744</v>
      </c>
      <c r="G277" s="6" t="n">
        <v>26.358566304</v>
      </c>
      <c r="H277" s="6" t="n">
        <v>1.043903616</v>
      </c>
    </row>
    <row r="278" customFormat="false" ht="15" hidden="false" customHeight="false" outlineLevel="0" collapsed="false">
      <c r="B278" s="1" t="s">
        <v>251</v>
      </c>
      <c r="C278" s="1" t="str">
        <f aca="false">LEFT(B278,LEN(B278)-2)</f>
        <v>TR7 3</v>
      </c>
      <c r="D278" s="6" t="n">
        <v>34.554452432</v>
      </c>
      <c r="E278" s="6" t="n">
        <v>28.011413696</v>
      </c>
      <c r="F278" s="6" t="n">
        <v>17.404607312</v>
      </c>
      <c r="G278" s="6" t="n">
        <v>26.756243872</v>
      </c>
      <c r="H278" s="6" t="n">
        <v>1.441581184</v>
      </c>
    </row>
    <row r="279" customFormat="false" ht="15" hidden="false" customHeight="false" outlineLevel="0" collapsed="false">
      <c r="B279" s="1" t="s">
        <v>107</v>
      </c>
      <c r="C279" s="1" t="str">
        <f aca="false">LEFT(B279,LEN(B279)-2)</f>
        <v>TR7 3</v>
      </c>
      <c r="D279" s="6" t="n">
        <v>34.67251296</v>
      </c>
      <c r="E279" s="6" t="n">
        <v>28.129474224</v>
      </c>
      <c r="F279" s="6" t="n">
        <v>17.52266784</v>
      </c>
      <c r="G279" s="6" t="n">
        <v>25.44515064</v>
      </c>
      <c r="H279" s="6" t="n">
        <v>1.559641712</v>
      </c>
    </row>
    <row r="280" customFormat="false" ht="15" hidden="false" customHeight="false" outlineLevel="0" collapsed="false">
      <c r="B280" s="1" t="s">
        <v>219</v>
      </c>
      <c r="C280" s="1" t="str">
        <f aca="false">LEFT(B280,LEN(B280)-2)</f>
        <v>TR8 5</v>
      </c>
      <c r="D280" s="6" t="n">
        <v>32.914032464</v>
      </c>
      <c r="E280" s="6" t="n">
        <v>26.370993728</v>
      </c>
      <c r="F280" s="6" t="n">
        <v>15.764187344</v>
      </c>
      <c r="G280" s="6" t="n">
        <v>23.9227912</v>
      </c>
      <c r="H280" s="6" t="n">
        <v>4.293674992</v>
      </c>
    </row>
    <row r="281" customFormat="false" ht="15" hidden="false" customHeight="false" outlineLevel="0" collapsed="false">
      <c r="B281" s="1" t="s">
        <v>53</v>
      </c>
      <c r="C281" s="1" t="str">
        <f aca="false">LEFT(B281,LEN(B281)-2)</f>
        <v>TR8 5</v>
      </c>
      <c r="D281" s="6" t="n">
        <v>32.907818752</v>
      </c>
      <c r="E281" s="6" t="n">
        <v>26.364780016</v>
      </c>
      <c r="F281" s="6" t="n">
        <v>15.757973632</v>
      </c>
      <c r="G281" s="6" t="n">
        <v>23.450549088</v>
      </c>
      <c r="H281" s="6" t="n">
        <v>4.144545904</v>
      </c>
    </row>
    <row r="282" customFormat="false" ht="15" hidden="false" customHeight="false" outlineLevel="0" collapsed="false">
      <c r="B282" s="1" t="s">
        <v>271</v>
      </c>
      <c r="C282" s="1" t="str">
        <f aca="false">LEFT(B282,LEN(B282)-2)</f>
        <v>TR8 5</v>
      </c>
      <c r="D282" s="6" t="n">
        <v>33.032092992</v>
      </c>
      <c r="E282" s="6" t="n">
        <v>26.489054256</v>
      </c>
      <c r="F282" s="6" t="n">
        <v>15.882247872</v>
      </c>
      <c r="G282" s="6" t="n">
        <v>23.494045072</v>
      </c>
      <c r="H282" s="6" t="n">
        <v>4.057553936</v>
      </c>
    </row>
    <row r="283" customFormat="false" ht="15" hidden="false" customHeight="false" outlineLevel="0" collapsed="false">
      <c r="B283" s="1" t="s">
        <v>150</v>
      </c>
      <c r="C283" s="1" t="str">
        <f aca="false">LEFT(B283,LEN(B283)-2)</f>
        <v>TR8 5</v>
      </c>
      <c r="D283" s="6" t="n">
        <v>34.243766832</v>
      </c>
      <c r="E283" s="6" t="n">
        <v>27.93063544</v>
      </c>
      <c r="F283" s="6" t="n">
        <v>17.093921712</v>
      </c>
      <c r="G283" s="6" t="n">
        <v>21.921975936</v>
      </c>
      <c r="H283" s="6" t="n">
        <v>5.200876944</v>
      </c>
    </row>
    <row r="284" customFormat="false" ht="15" hidden="false" customHeight="false" outlineLevel="0" collapsed="false">
      <c r="B284" s="1" t="s">
        <v>263</v>
      </c>
      <c r="C284" s="1" t="str">
        <f aca="false">LEFT(B284,LEN(B284)-2)</f>
        <v>TR8 4</v>
      </c>
      <c r="D284" s="6" t="n">
        <v>34.871351744</v>
      </c>
      <c r="E284" s="6" t="n">
        <v>28.558220352</v>
      </c>
      <c r="F284" s="6" t="n">
        <v>17.721506624</v>
      </c>
      <c r="G284" s="6" t="n">
        <v>22.549560848</v>
      </c>
      <c r="H284" s="6" t="n">
        <v>4.803199376</v>
      </c>
    </row>
    <row r="285" customFormat="false" ht="15" hidden="false" customHeight="false" outlineLevel="0" collapsed="false">
      <c r="B285" s="1" t="s">
        <v>244</v>
      </c>
      <c r="C285" s="1" t="str">
        <f aca="false">LEFT(B285,LEN(B285)-2)</f>
        <v>TR7 3</v>
      </c>
      <c r="D285" s="6" t="n">
        <v>34.98319856</v>
      </c>
      <c r="E285" s="6" t="n">
        <v>28.440159824</v>
      </c>
      <c r="F285" s="6" t="n">
        <v>17.83335344</v>
      </c>
      <c r="G285" s="6" t="n">
        <v>25.4762192</v>
      </c>
      <c r="H285" s="6" t="n">
        <v>1.870327312</v>
      </c>
    </row>
    <row r="286" customFormat="false" ht="15" hidden="false" customHeight="false" outlineLevel="0" collapsed="false">
      <c r="B286" s="1" t="s">
        <v>9</v>
      </c>
      <c r="C286" s="1" t="str">
        <f aca="false">LEFT(B286,LEN(B286)-2)</f>
        <v>TR8 5</v>
      </c>
      <c r="D286" s="6" t="n">
        <v>31.932265968</v>
      </c>
      <c r="E286" s="6" t="n">
        <v>25.619134576</v>
      </c>
      <c r="F286" s="6" t="n">
        <v>14.782420848</v>
      </c>
      <c r="G286" s="6" t="n">
        <v>19.610475072</v>
      </c>
      <c r="H286" s="6" t="n">
        <v>7.680148032</v>
      </c>
    </row>
    <row r="287" customFormat="false" ht="15" hidden="false" customHeight="false" outlineLevel="0" collapsed="false">
      <c r="B287" s="1" t="s">
        <v>266</v>
      </c>
      <c r="C287" s="1" t="str">
        <f aca="false">LEFT(B287,LEN(B287)-2)</f>
        <v>TR2 4</v>
      </c>
      <c r="D287" s="6" t="n">
        <v>38.170832816</v>
      </c>
      <c r="E287" s="6" t="n">
        <v>25.873896768</v>
      </c>
      <c r="F287" s="6" t="n">
        <v>21.020987696</v>
      </c>
      <c r="G287" s="6" t="n">
        <v>19.865237264</v>
      </c>
      <c r="H287" s="6" t="n">
        <v>12.004891584</v>
      </c>
    </row>
    <row r="288" customFormat="false" ht="15" hidden="false" customHeight="false" outlineLevel="0" collapsed="false">
      <c r="B288" s="1" t="s">
        <v>270</v>
      </c>
      <c r="C288" s="1" t="str">
        <f aca="false">LEFT(B288,LEN(B288)-2)</f>
        <v>TR27 4</v>
      </c>
      <c r="D288" s="6" t="n">
        <v>38.295107056</v>
      </c>
      <c r="E288" s="6" t="n">
        <v>25.904965328</v>
      </c>
      <c r="F288" s="6" t="n">
        <v>21.145261936</v>
      </c>
      <c r="G288" s="6" t="n">
        <v>19.896305824</v>
      </c>
      <c r="H288" s="6" t="n">
        <v>12.129165824</v>
      </c>
    </row>
    <row r="289" customFormat="false" ht="15" hidden="false" customHeight="false" outlineLevel="0" collapsed="false">
      <c r="B289" s="1" t="s">
        <v>132</v>
      </c>
      <c r="C289" s="1" t="str">
        <f aca="false">LEFT(B289,LEN(B289)-2)</f>
        <v>TR8 4</v>
      </c>
      <c r="D289" s="6" t="n">
        <v>41.147200864</v>
      </c>
      <c r="E289" s="6" t="n">
        <v>34.604162128</v>
      </c>
      <c r="F289" s="6" t="n">
        <v>23.997355744</v>
      </c>
      <c r="G289" s="6" t="n">
        <v>30.26077744</v>
      </c>
      <c r="H289" s="6" t="n">
        <v>7.835490832</v>
      </c>
    </row>
    <row r="290" customFormat="false" ht="15" hidden="false" customHeight="false" outlineLevel="0" collapsed="false">
      <c r="B290" s="1" t="s">
        <v>249</v>
      </c>
      <c r="C290" s="1" t="str">
        <f aca="false">LEFT(B290,LEN(B290)-2)</f>
        <v>TR9 6</v>
      </c>
      <c r="D290" s="6" t="n">
        <v>37.885002064</v>
      </c>
      <c r="E290" s="6" t="n">
        <v>31.571870672</v>
      </c>
      <c r="F290" s="6" t="n">
        <v>20.735156944</v>
      </c>
      <c r="G290" s="6" t="n">
        <v>25.563211168</v>
      </c>
      <c r="H290" s="6" t="n">
        <v>7.89141424</v>
      </c>
    </row>
    <row r="291" customFormat="false" ht="15" hidden="false" customHeight="false" outlineLevel="0" collapsed="false">
      <c r="B291" s="1" t="s">
        <v>125</v>
      </c>
      <c r="C291" s="1" t="str">
        <f aca="false">LEFT(B291,LEN(B291)-2)</f>
        <v>TR9 6</v>
      </c>
      <c r="D291" s="6" t="n">
        <v>38.114909408</v>
      </c>
      <c r="E291" s="6" t="n">
        <v>31.801778016</v>
      </c>
      <c r="F291" s="6" t="n">
        <v>20.965064288</v>
      </c>
      <c r="G291" s="6" t="n">
        <v>25.793118512</v>
      </c>
      <c r="H291" s="6" t="n">
        <v>8.121321584</v>
      </c>
    </row>
    <row r="292" customFormat="false" ht="15" hidden="false" customHeight="false" outlineLevel="0" collapsed="false">
      <c r="B292" s="1" t="s">
        <v>198</v>
      </c>
      <c r="C292" s="1" t="str">
        <f aca="false">LEFT(B292,LEN(B292)-2)</f>
        <v>TR9 6</v>
      </c>
      <c r="D292" s="6" t="n">
        <v>36.406138608</v>
      </c>
      <c r="E292" s="6" t="n">
        <v>30.093007216</v>
      </c>
      <c r="F292" s="6" t="n">
        <v>19.256293488</v>
      </c>
      <c r="G292" s="6" t="n">
        <v>24.084347712</v>
      </c>
      <c r="H292" s="6" t="n">
        <v>8.736479072</v>
      </c>
    </row>
    <row r="293" customFormat="false" ht="15" hidden="false" customHeight="false" outlineLevel="0" collapsed="false">
      <c r="B293" s="1" t="s">
        <v>67</v>
      </c>
      <c r="C293" s="1" t="str">
        <f aca="false">LEFT(B293,LEN(B293)-2)</f>
        <v>TR9 6</v>
      </c>
      <c r="D293" s="6" t="n">
        <v>37.133142912</v>
      </c>
      <c r="E293" s="6" t="n">
        <v>30.82001152</v>
      </c>
      <c r="F293" s="6" t="n">
        <v>19.983297792</v>
      </c>
      <c r="G293" s="6" t="n">
        <v>24.811352016</v>
      </c>
      <c r="H293" s="6" t="n">
        <v>8.400938624</v>
      </c>
    </row>
    <row r="294" customFormat="false" ht="15" hidden="false" customHeight="false" outlineLevel="0" collapsed="false">
      <c r="B294" s="1" t="s">
        <v>163</v>
      </c>
      <c r="C294" s="1" t="str">
        <f aca="false">LEFT(B294,LEN(B294)-2)</f>
        <v>TR9 6</v>
      </c>
      <c r="D294" s="6" t="n">
        <v>39.606200288</v>
      </c>
      <c r="E294" s="6" t="n">
        <v>33.293068896</v>
      </c>
      <c r="F294" s="6" t="n">
        <v>22.456355168</v>
      </c>
      <c r="G294" s="6" t="n">
        <v>27.284409392</v>
      </c>
      <c r="H294" s="6" t="n">
        <v>7.916269088</v>
      </c>
    </row>
    <row r="295" customFormat="false" ht="15" hidden="false" customHeight="false" outlineLevel="0" collapsed="false">
      <c r="B295" s="1" t="s">
        <v>259</v>
      </c>
      <c r="C295" s="1" t="str">
        <f aca="false">LEFT(B295,LEN(B295)-2)</f>
        <v>TR9 6</v>
      </c>
      <c r="D295" s="6" t="n">
        <v>40.32699088</v>
      </c>
      <c r="E295" s="6" t="n">
        <v>34.013859488</v>
      </c>
      <c r="F295" s="6" t="n">
        <v>23.17714576</v>
      </c>
      <c r="G295" s="6" t="n">
        <v>28.005199984</v>
      </c>
      <c r="H295" s="6" t="n">
        <v>8.052970752</v>
      </c>
    </row>
    <row r="296" customFormat="false" ht="15" hidden="false" customHeight="false" outlineLevel="0" collapsed="false">
      <c r="B296" s="1" t="s">
        <v>273</v>
      </c>
      <c r="C296" s="1" t="str">
        <f aca="false">LEFT(B296,LEN(B296)-2)</f>
        <v>TR8 4</v>
      </c>
      <c r="D296" s="6" t="n">
        <v>39.370079232</v>
      </c>
      <c r="E296" s="6" t="n">
        <v>32.827040496</v>
      </c>
      <c r="F296" s="6" t="n">
        <v>22.220234112</v>
      </c>
      <c r="G296" s="6" t="n">
        <v>30.273204864</v>
      </c>
      <c r="H296" s="6" t="n">
        <v>6.257207984</v>
      </c>
    </row>
    <row r="297" customFormat="false" ht="15" hidden="false" customHeight="false" outlineLevel="0" collapsed="false">
      <c r="B297" s="1" t="s">
        <v>229</v>
      </c>
      <c r="C297" s="1" t="str">
        <f aca="false">LEFT(B297,LEN(B297)-2)</f>
        <v>TR8 4</v>
      </c>
      <c r="D297" s="6" t="n">
        <v>41.867991456</v>
      </c>
      <c r="E297" s="6" t="n">
        <v>35.32495272</v>
      </c>
      <c r="F297" s="6" t="n">
        <v>24.718146336</v>
      </c>
      <c r="G297" s="6" t="n">
        <v>31.609152944</v>
      </c>
      <c r="H297" s="6" t="n">
        <v>7.350821296</v>
      </c>
    </row>
    <row r="298" customFormat="false" ht="15" hidden="false" customHeight="false" outlineLevel="0" collapsed="false">
      <c r="B298" s="1" t="s">
        <v>157</v>
      </c>
      <c r="C298" s="1" t="str">
        <f aca="false">LEFT(B298,LEN(B298)-2)</f>
        <v>TR8 4</v>
      </c>
      <c r="D298" s="6" t="n">
        <v>43.794242176</v>
      </c>
      <c r="E298" s="6" t="n">
        <v>37.481110784</v>
      </c>
      <c r="F298" s="6" t="n">
        <v>26.644397056</v>
      </c>
      <c r="G298" s="6" t="n">
        <v>31.47245128</v>
      </c>
      <c r="H298" s="6" t="n">
        <v>12.104310976</v>
      </c>
    </row>
    <row r="299" customFormat="false" ht="15" hidden="false" customHeight="false" outlineLevel="0" collapsed="false">
      <c r="B299" s="1" t="s">
        <v>160</v>
      </c>
      <c r="C299" s="1" t="str">
        <f aca="false">LEFT(B299,LEN(B299)-2)</f>
        <v>TR2 5</v>
      </c>
      <c r="D299" s="6" t="n">
        <v>41.190696848</v>
      </c>
      <c r="E299" s="6" t="n">
        <v>30.192426608</v>
      </c>
      <c r="F299" s="6" t="n">
        <v>24.040851728</v>
      </c>
      <c r="G299" s="6" t="n">
        <v>24.183767104</v>
      </c>
      <c r="H299" s="6" t="n">
        <v>23.214428032</v>
      </c>
    </row>
    <row r="300" customFormat="false" ht="15" hidden="false" customHeight="false" outlineLevel="0" collapsed="false">
      <c r="B300" s="1" t="s">
        <v>55</v>
      </c>
      <c r="C300" s="1" t="str">
        <f aca="false">LEFT(B300,LEN(B300)-2)</f>
        <v>TR2 5</v>
      </c>
      <c r="D300" s="6" t="n">
        <v>40.867583824</v>
      </c>
      <c r="E300" s="6" t="n">
        <v>29.869313584</v>
      </c>
      <c r="F300" s="6" t="n">
        <v>23.717738704</v>
      </c>
      <c r="G300" s="6" t="n">
        <v>23.86065408</v>
      </c>
      <c r="H300" s="6" t="n">
        <v>18.784051376</v>
      </c>
    </row>
    <row r="301" customFormat="false" ht="15" hidden="false" customHeight="false" outlineLevel="0" collapsed="false">
      <c r="B301" s="1" t="s">
        <v>165</v>
      </c>
      <c r="C301" s="1" t="str">
        <f aca="false">LEFT(B301,LEN(B301)-2)</f>
        <v>TR2 4</v>
      </c>
      <c r="D301" s="6" t="n">
        <v>36.772747616</v>
      </c>
      <c r="E301" s="6" t="n">
        <v>25.774477376</v>
      </c>
      <c r="F301" s="6" t="n">
        <v>19.622902496</v>
      </c>
      <c r="G301" s="6" t="n">
        <v>19.765817872</v>
      </c>
      <c r="H301" s="6" t="n">
        <v>14.78863456</v>
      </c>
    </row>
    <row r="302" customFormat="false" ht="15" hidden="false" customHeight="false" outlineLevel="0" collapsed="false">
      <c r="B302" s="1" t="s">
        <v>206</v>
      </c>
      <c r="C302" s="1" t="str">
        <f aca="false">LEFT(B302,LEN(B302)-2)</f>
        <v>TR9 6</v>
      </c>
      <c r="D302" s="6" t="n">
        <v>36.897021856</v>
      </c>
      <c r="E302" s="6" t="n">
        <v>30.583890464</v>
      </c>
      <c r="F302" s="6" t="n">
        <v>19.747176736</v>
      </c>
      <c r="G302" s="6" t="n">
        <v>24.57523096</v>
      </c>
      <c r="H302" s="6" t="n">
        <v>8.879394448</v>
      </c>
    </row>
    <row r="303" customFormat="false" ht="15" hidden="false" customHeight="false" outlineLevel="0" collapsed="false">
      <c r="B303" s="1" t="s">
        <v>272</v>
      </c>
      <c r="C303" s="1" t="str">
        <f aca="false">LEFT(B303,LEN(B303)-2)</f>
        <v>TR5 0</v>
      </c>
      <c r="D303" s="6" t="n">
        <v>438.1375323168</v>
      </c>
      <c r="E303" s="6" t="n">
        <v>431.8554694848</v>
      </c>
      <c r="F303" s="6" t="n">
        <v>420.9876871968</v>
      </c>
      <c r="G303" s="6" t="n">
        <v>425.8157414208</v>
      </c>
      <c r="H303" s="6" t="n">
        <v>410.1261186208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H30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4" activeCellId="0" sqref="C4"/>
    </sheetView>
  </sheetViews>
  <sheetFormatPr defaultRowHeight="15" zeroHeight="false" outlineLevelRow="0" outlineLevelCol="0"/>
  <cols>
    <col collapsed="false" customWidth="true" hidden="false" outlineLevel="0" max="2" min="1" style="0" width="8.53"/>
    <col collapsed="false" customWidth="true" hidden="false" outlineLevel="0" max="3" min="3" style="0" width="15.28"/>
    <col collapsed="false" customWidth="true" hidden="false" outlineLevel="0" max="4" min="4" style="0" width="28.14"/>
    <col collapsed="false" customWidth="true" hidden="false" outlineLevel="0" max="5" min="5" style="0" width="26.85"/>
    <col collapsed="false" customWidth="true" hidden="false" outlineLevel="0" max="6" min="6" style="0" width="40.85"/>
    <col collapsed="false" customWidth="true" hidden="false" outlineLevel="0" max="7" min="7" style="0" width="17.43"/>
    <col collapsed="false" customWidth="true" hidden="false" outlineLevel="0" max="8" min="8" style="0" width="27.85"/>
    <col collapsed="false" customWidth="true" hidden="false" outlineLevel="0" max="1025" min="9" style="0" width="8.53"/>
  </cols>
  <sheetData>
    <row r="1" customFormat="false" ht="15" hidden="false" customHeight="false" outlineLevel="0" collapsed="false">
      <c r="D1" s="4" t="s">
        <v>280</v>
      </c>
    </row>
    <row r="2" customFormat="false" ht="15" hidden="false" customHeight="false" outlineLevel="0" collapsed="false">
      <c r="D2" s="1" t="s">
        <v>5</v>
      </c>
      <c r="E2" s="1" t="s">
        <v>7</v>
      </c>
      <c r="F2" s="1" t="s">
        <v>10</v>
      </c>
      <c r="G2" s="1" t="s">
        <v>18</v>
      </c>
      <c r="H2" s="1" t="s">
        <v>267</v>
      </c>
    </row>
    <row r="3" customFormat="false" ht="15" hidden="false" customHeight="false" outlineLevel="0" collapsed="false">
      <c r="B3" s="5" t="s">
        <v>275</v>
      </c>
      <c r="C3" s="5" t="s">
        <v>1</v>
      </c>
      <c r="D3" s="1" t="s">
        <v>62</v>
      </c>
      <c r="E3" s="1" t="s">
        <v>276</v>
      </c>
      <c r="F3" s="1" t="s">
        <v>277</v>
      </c>
      <c r="G3" s="1" t="s">
        <v>278</v>
      </c>
      <c r="H3" s="1" t="s">
        <v>279</v>
      </c>
    </row>
    <row r="4" customFormat="false" ht="15" hidden="false" customHeight="false" outlineLevel="0" collapsed="false">
      <c r="B4" s="1" t="s">
        <v>4</v>
      </c>
      <c r="C4" s="1" t="str">
        <f aca="false">LEFT(B4,LEN(B4)-2)</f>
        <v>TR22 0</v>
      </c>
      <c r="D4" s="7" t="n">
        <v>0.0065162037037037</v>
      </c>
      <c r="E4" s="7" t="n">
        <v>0.0253240740740741</v>
      </c>
      <c r="F4" s="7" t="n">
        <v>0.0263425925925926</v>
      </c>
      <c r="G4" s="7" t="n">
        <v>0.0382523148148148</v>
      </c>
      <c r="H4" s="7" t="n">
        <v>0.0385648148148148</v>
      </c>
    </row>
    <row r="5" customFormat="false" ht="15" hidden="false" customHeight="false" outlineLevel="0" collapsed="false">
      <c r="B5" s="1" t="s">
        <v>4</v>
      </c>
      <c r="C5" s="1" t="str">
        <f aca="false">LEFT(B5,LEN(B5)-2)</f>
        <v>TR22 0</v>
      </c>
      <c r="D5" s="7" t="n">
        <v>0.0065162037037037</v>
      </c>
      <c r="E5" s="7" t="n">
        <v>0.0253240740740741</v>
      </c>
      <c r="F5" s="7" t="n">
        <v>0.0263425925925926</v>
      </c>
      <c r="G5" s="7" t="n">
        <v>0.0382523148148148</v>
      </c>
      <c r="H5" s="7" t="n">
        <v>0.0385648148148148</v>
      </c>
    </row>
    <row r="6" customFormat="false" ht="15" hidden="false" customHeight="false" outlineLevel="0" collapsed="false">
      <c r="B6" s="1" t="s">
        <v>4</v>
      </c>
      <c r="C6" s="1" t="str">
        <f aca="false">LEFT(B6,LEN(B6)-2)</f>
        <v>TR22 0</v>
      </c>
      <c r="D6" s="7" t="n">
        <v>0.0065162037037037</v>
      </c>
      <c r="E6" s="7" t="n">
        <v>0.0253240740740741</v>
      </c>
      <c r="F6" s="7" t="n">
        <v>0.0263425925925926</v>
      </c>
      <c r="G6" s="7" t="n">
        <v>0.0382523148148148</v>
      </c>
      <c r="H6" s="7" t="n">
        <v>0.0385648148148148</v>
      </c>
    </row>
    <row r="7" customFormat="false" ht="15" hidden="false" customHeight="false" outlineLevel="0" collapsed="false">
      <c r="B7" s="1" t="s">
        <v>4</v>
      </c>
      <c r="C7" s="1" t="str">
        <f aca="false">LEFT(B7,LEN(B7)-2)</f>
        <v>TR22 0</v>
      </c>
      <c r="D7" s="7" t="n">
        <v>0.0065162037037037</v>
      </c>
      <c r="E7" s="7" t="n">
        <v>0.0253240740740741</v>
      </c>
      <c r="F7" s="7" t="n">
        <v>0.0263425925925926</v>
      </c>
      <c r="G7" s="7" t="n">
        <v>0.0382523148148148</v>
      </c>
      <c r="H7" s="7" t="n">
        <v>0.0385648148148148</v>
      </c>
    </row>
    <row r="8" customFormat="false" ht="15" hidden="false" customHeight="false" outlineLevel="0" collapsed="false">
      <c r="B8" s="1" t="s">
        <v>4</v>
      </c>
      <c r="C8" s="1" t="str">
        <f aca="false">LEFT(B8,LEN(B8)-2)</f>
        <v>TR22 0</v>
      </c>
      <c r="D8" s="7" t="n">
        <v>0.0065162037037037</v>
      </c>
      <c r="E8" s="7" t="n">
        <v>0.0253240740740741</v>
      </c>
      <c r="F8" s="7" t="n">
        <v>0.0263425925925926</v>
      </c>
      <c r="G8" s="7" t="n">
        <v>0.0382523148148148</v>
      </c>
      <c r="H8" s="7" t="n">
        <v>0.0385648148148148</v>
      </c>
    </row>
    <row r="9" customFormat="false" ht="15" hidden="false" customHeight="false" outlineLevel="0" collapsed="false">
      <c r="B9" s="1" t="s">
        <v>4</v>
      </c>
      <c r="C9" s="1" t="str">
        <f aca="false">LEFT(B9,LEN(B9)-2)</f>
        <v>TR22 0</v>
      </c>
      <c r="D9" s="7" t="n">
        <v>0.0065162037037037</v>
      </c>
      <c r="E9" s="7" t="n">
        <v>0.0253240740740741</v>
      </c>
      <c r="F9" s="7" t="n">
        <v>0.0263425925925926</v>
      </c>
      <c r="G9" s="7" t="n">
        <v>0.0382523148148148</v>
      </c>
      <c r="H9" s="7" t="n">
        <v>0.0385648148148148</v>
      </c>
    </row>
    <row r="10" customFormat="false" ht="15" hidden="false" customHeight="false" outlineLevel="0" collapsed="false">
      <c r="B10" s="1" t="s">
        <v>4</v>
      </c>
      <c r="C10" s="1" t="str">
        <f aca="false">LEFT(B10,LEN(B10)-2)</f>
        <v>TR22 0</v>
      </c>
      <c r="D10" s="7" t="n">
        <v>0.0065162037037037</v>
      </c>
      <c r="E10" s="7" t="n">
        <v>0.0253240740740741</v>
      </c>
      <c r="F10" s="7" t="n">
        <v>0.0263425925925926</v>
      </c>
      <c r="G10" s="7" t="n">
        <v>0.0382523148148148</v>
      </c>
      <c r="H10" s="7" t="n">
        <v>0.0385648148148148</v>
      </c>
    </row>
    <row r="11" customFormat="false" ht="15" hidden="false" customHeight="false" outlineLevel="0" collapsed="false">
      <c r="B11" s="1" t="s">
        <v>4</v>
      </c>
      <c r="C11" s="1" t="str">
        <f aca="false">LEFT(B11,LEN(B11)-2)</f>
        <v>TR22 0</v>
      </c>
      <c r="D11" s="7" t="n">
        <v>0.0065162037037037</v>
      </c>
      <c r="E11" s="7" t="n">
        <v>0.0253240740740741</v>
      </c>
      <c r="F11" s="7" t="n">
        <v>0.0263425925925926</v>
      </c>
      <c r="G11" s="7" t="n">
        <v>0.0382523148148148</v>
      </c>
      <c r="H11" s="7" t="n">
        <v>0.0385648148148148</v>
      </c>
    </row>
    <row r="12" customFormat="false" ht="15" hidden="false" customHeight="false" outlineLevel="0" collapsed="false">
      <c r="B12" s="1" t="s">
        <v>4</v>
      </c>
      <c r="C12" s="1" t="str">
        <f aca="false">LEFT(B12,LEN(B12)-2)</f>
        <v>TR22 0</v>
      </c>
      <c r="D12" s="7" t="n">
        <v>0.0065162037037037</v>
      </c>
      <c r="E12" s="7" t="n">
        <v>0.0253240740740741</v>
      </c>
      <c r="F12" s="7" t="n">
        <v>0.0263425925925926</v>
      </c>
      <c r="G12" s="7" t="n">
        <v>0.0382523148148148</v>
      </c>
      <c r="H12" s="7" t="n">
        <v>0.0385648148148148</v>
      </c>
    </row>
    <row r="13" customFormat="false" ht="15" hidden="false" customHeight="false" outlineLevel="0" collapsed="false">
      <c r="B13" s="1" t="s">
        <v>4</v>
      </c>
      <c r="C13" s="1" t="str">
        <f aca="false">LEFT(B13,LEN(B13)-2)</f>
        <v>TR22 0</v>
      </c>
      <c r="D13" s="7" t="n">
        <v>0.0065162037037037</v>
      </c>
      <c r="E13" s="7" t="n">
        <v>0.0253240740740741</v>
      </c>
      <c r="F13" s="7" t="n">
        <v>0.0263425925925926</v>
      </c>
      <c r="G13" s="7" t="n">
        <v>0.0382523148148148</v>
      </c>
      <c r="H13" s="7" t="n">
        <v>0.0385648148148148</v>
      </c>
    </row>
    <row r="14" customFormat="false" ht="15" hidden="false" customHeight="false" outlineLevel="0" collapsed="false">
      <c r="B14" s="1" t="s">
        <v>4</v>
      </c>
      <c r="C14" s="1" t="str">
        <f aca="false">LEFT(B14,LEN(B14)-2)</f>
        <v>TR22 0</v>
      </c>
      <c r="D14" s="7" t="n">
        <v>0.0065162037037037</v>
      </c>
      <c r="E14" s="7" t="n">
        <v>0.0253240740740741</v>
      </c>
      <c r="F14" s="7" t="n">
        <v>0.0263425925925926</v>
      </c>
      <c r="G14" s="7" t="n">
        <v>0.0382523148148148</v>
      </c>
      <c r="H14" s="7" t="n">
        <v>0.0385648148148148</v>
      </c>
    </row>
    <row r="15" customFormat="false" ht="15" hidden="false" customHeight="false" outlineLevel="0" collapsed="false">
      <c r="B15" s="1" t="s">
        <v>4</v>
      </c>
      <c r="C15" s="1" t="str">
        <f aca="false">LEFT(B15,LEN(B15)-2)</f>
        <v>TR22 0</v>
      </c>
      <c r="D15" s="7" t="n">
        <v>0.0065162037037037</v>
      </c>
      <c r="E15" s="7" t="n">
        <v>0.0253240740740741</v>
      </c>
      <c r="F15" s="7" t="n">
        <v>0.0263425925925926</v>
      </c>
      <c r="G15" s="7" t="n">
        <v>0.0382523148148148</v>
      </c>
      <c r="H15" s="7" t="n">
        <v>0.0385648148148148</v>
      </c>
    </row>
    <row r="16" customFormat="false" ht="15" hidden="false" customHeight="false" outlineLevel="0" collapsed="false">
      <c r="B16" s="1" t="s">
        <v>21</v>
      </c>
      <c r="C16" s="1" t="str">
        <f aca="false">LEFT(B16,LEN(B16)-2)</f>
        <v>TR23 0</v>
      </c>
      <c r="D16" s="7" t="n">
        <v>0.00831018518518519</v>
      </c>
      <c r="E16" s="7" t="n">
        <v>0.0256828703703704</v>
      </c>
      <c r="F16" s="7" t="n">
        <v>0.0267013888888889</v>
      </c>
      <c r="G16" s="7" t="n">
        <v>0.0386111111111111</v>
      </c>
      <c r="H16" s="7" t="n">
        <v>0.0389236111111111</v>
      </c>
    </row>
    <row r="17" customFormat="false" ht="15" hidden="false" customHeight="false" outlineLevel="0" collapsed="false">
      <c r="B17" s="1" t="s">
        <v>21</v>
      </c>
      <c r="C17" s="1" t="str">
        <f aca="false">LEFT(B17,LEN(B17)-2)</f>
        <v>TR23 0</v>
      </c>
      <c r="D17" s="7" t="n">
        <v>0.00831018518518519</v>
      </c>
      <c r="E17" s="7" t="n">
        <v>0.0256828703703704</v>
      </c>
      <c r="F17" s="7" t="n">
        <v>0.0267013888888889</v>
      </c>
      <c r="G17" s="7" t="n">
        <v>0.0386111111111111</v>
      </c>
      <c r="H17" s="7" t="n">
        <v>0.0389236111111111</v>
      </c>
    </row>
    <row r="18" customFormat="false" ht="15" hidden="false" customHeight="false" outlineLevel="0" collapsed="false">
      <c r="B18" s="1" t="s">
        <v>21</v>
      </c>
      <c r="C18" s="1" t="str">
        <f aca="false">LEFT(B18,LEN(B18)-2)</f>
        <v>TR23 0</v>
      </c>
      <c r="D18" s="7" t="n">
        <v>0.00831018518518519</v>
      </c>
      <c r="E18" s="7" t="n">
        <v>0.0256828703703704</v>
      </c>
      <c r="F18" s="7" t="n">
        <v>0.0267013888888889</v>
      </c>
      <c r="G18" s="7" t="n">
        <v>0.0386111111111111</v>
      </c>
      <c r="H18" s="7" t="n">
        <v>0.0389236111111111</v>
      </c>
    </row>
    <row r="19" customFormat="false" ht="15" hidden="false" customHeight="false" outlineLevel="0" collapsed="false">
      <c r="B19" s="1" t="s">
        <v>21</v>
      </c>
      <c r="C19" s="1" t="str">
        <f aca="false">LEFT(B19,LEN(B19)-2)</f>
        <v>TR23 0</v>
      </c>
      <c r="D19" s="7" t="n">
        <v>0.00831018518518519</v>
      </c>
      <c r="E19" s="7" t="n">
        <v>0.0256828703703704</v>
      </c>
      <c r="F19" s="7" t="n">
        <v>0.0267013888888889</v>
      </c>
      <c r="G19" s="7" t="n">
        <v>0.0386111111111111</v>
      </c>
      <c r="H19" s="7" t="n">
        <v>0.0389236111111111</v>
      </c>
    </row>
    <row r="20" customFormat="false" ht="15" hidden="false" customHeight="false" outlineLevel="0" collapsed="false">
      <c r="B20" s="1" t="s">
        <v>21</v>
      </c>
      <c r="C20" s="1" t="str">
        <f aca="false">LEFT(B20,LEN(B20)-2)</f>
        <v>TR23 0</v>
      </c>
      <c r="D20" s="7" t="n">
        <v>0.00831018518518519</v>
      </c>
      <c r="E20" s="7" t="n">
        <v>0.0256828703703704</v>
      </c>
      <c r="F20" s="7" t="n">
        <v>0.0267013888888889</v>
      </c>
      <c r="G20" s="7" t="n">
        <v>0.0386111111111111</v>
      </c>
      <c r="H20" s="7" t="n">
        <v>0.0389236111111111</v>
      </c>
    </row>
    <row r="21" customFormat="false" ht="15" hidden="false" customHeight="false" outlineLevel="0" collapsed="false">
      <c r="B21" s="1" t="s">
        <v>21</v>
      </c>
      <c r="C21" s="1" t="str">
        <f aca="false">LEFT(B21,LEN(B21)-2)</f>
        <v>TR23 0</v>
      </c>
      <c r="D21" s="7" t="n">
        <v>0.00831018518518519</v>
      </c>
      <c r="E21" s="7" t="n">
        <v>0.0256828703703704</v>
      </c>
      <c r="F21" s="7" t="n">
        <v>0.0267013888888889</v>
      </c>
      <c r="G21" s="7" t="n">
        <v>0.0386111111111111</v>
      </c>
      <c r="H21" s="7" t="n">
        <v>0.0389236111111111</v>
      </c>
    </row>
    <row r="22" customFormat="false" ht="15" hidden="false" customHeight="false" outlineLevel="0" collapsed="false">
      <c r="B22" s="1" t="s">
        <v>27</v>
      </c>
      <c r="C22" s="1" t="str">
        <f aca="false">LEFT(B22,LEN(B22)-2)</f>
        <v>TR23 0</v>
      </c>
      <c r="D22" s="7" t="n">
        <v>0.00865740740740741</v>
      </c>
      <c r="E22" s="7" t="n">
        <v>0.0260300925925926</v>
      </c>
      <c r="F22" s="7" t="n">
        <v>0.0270486111111111</v>
      </c>
      <c r="G22" s="7" t="n">
        <v>0.0389583333333333</v>
      </c>
      <c r="H22" s="7" t="n">
        <v>0.0392708333333333</v>
      </c>
    </row>
    <row r="23" customFormat="false" ht="15" hidden="false" customHeight="false" outlineLevel="0" collapsed="false">
      <c r="B23" s="1" t="s">
        <v>27</v>
      </c>
      <c r="C23" s="1" t="str">
        <f aca="false">LEFT(B23,LEN(B23)-2)</f>
        <v>TR23 0</v>
      </c>
      <c r="D23" s="7" t="n">
        <v>0.00865740740740741</v>
      </c>
      <c r="E23" s="7" t="n">
        <v>0.0260300925925926</v>
      </c>
      <c r="F23" s="7" t="n">
        <v>0.0270486111111111</v>
      </c>
      <c r="G23" s="7" t="n">
        <v>0.0389583333333333</v>
      </c>
      <c r="H23" s="7" t="n">
        <v>0.0392708333333333</v>
      </c>
    </row>
    <row r="24" customFormat="false" ht="15" hidden="false" customHeight="false" outlineLevel="0" collapsed="false">
      <c r="B24" s="1" t="s">
        <v>27</v>
      </c>
      <c r="C24" s="1" t="str">
        <f aca="false">LEFT(B24,LEN(B24)-2)</f>
        <v>TR23 0</v>
      </c>
      <c r="D24" s="7" t="n">
        <v>0.00865740740740741</v>
      </c>
      <c r="E24" s="7" t="n">
        <v>0.0260300925925926</v>
      </c>
      <c r="F24" s="7" t="n">
        <v>0.0270486111111111</v>
      </c>
      <c r="G24" s="7" t="n">
        <v>0.0389583333333333</v>
      </c>
      <c r="H24" s="7" t="n">
        <v>0.0392708333333333</v>
      </c>
    </row>
    <row r="25" customFormat="false" ht="15" hidden="false" customHeight="false" outlineLevel="0" collapsed="false">
      <c r="B25" s="1" t="s">
        <v>27</v>
      </c>
      <c r="C25" s="1" t="str">
        <f aca="false">LEFT(B25,LEN(B25)-2)</f>
        <v>TR23 0</v>
      </c>
      <c r="D25" s="7" t="n">
        <v>0.00865740740740741</v>
      </c>
      <c r="E25" s="7" t="n">
        <v>0.0260300925925926</v>
      </c>
      <c r="F25" s="7" t="n">
        <v>0.0270486111111111</v>
      </c>
      <c r="G25" s="7" t="n">
        <v>0.0389583333333333</v>
      </c>
      <c r="H25" s="7" t="n">
        <v>0.0392708333333333</v>
      </c>
    </row>
    <row r="26" customFormat="false" ht="15" hidden="false" customHeight="false" outlineLevel="0" collapsed="false">
      <c r="B26" s="1" t="s">
        <v>27</v>
      </c>
      <c r="C26" s="1" t="str">
        <f aca="false">LEFT(B26,LEN(B26)-2)</f>
        <v>TR23 0</v>
      </c>
      <c r="D26" s="7" t="n">
        <v>0.00865740740740741</v>
      </c>
      <c r="E26" s="7" t="n">
        <v>0.0260300925925926</v>
      </c>
      <c r="F26" s="7" t="n">
        <v>0.0270486111111111</v>
      </c>
      <c r="G26" s="7" t="n">
        <v>0.0389583333333333</v>
      </c>
      <c r="H26" s="7" t="n">
        <v>0.0392708333333333</v>
      </c>
    </row>
    <row r="27" customFormat="false" ht="15" hidden="false" customHeight="false" outlineLevel="0" collapsed="false">
      <c r="B27" s="1" t="s">
        <v>27</v>
      </c>
      <c r="C27" s="1" t="str">
        <f aca="false">LEFT(B27,LEN(B27)-2)</f>
        <v>TR23 0</v>
      </c>
      <c r="D27" s="7" t="n">
        <v>0.00865740740740741</v>
      </c>
      <c r="E27" s="7" t="n">
        <v>0.0260300925925926</v>
      </c>
      <c r="F27" s="7" t="n">
        <v>0.0270486111111111</v>
      </c>
      <c r="G27" s="7" t="n">
        <v>0.0389583333333333</v>
      </c>
      <c r="H27" s="7" t="n">
        <v>0.0392708333333333</v>
      </c>
    </row>
    <row r="28" customFormat="false" ht="15" hidden="false" customHeight="false" outlineLevel="0" collapsed="false">
      <c r="B28" s="1" t="s">
        <v>27</v>
      </c>
      <c r="C28" s="1" t="str">
        <f aca="false">LEFT(B28,LEN(B28)-2)</f>
        <v>TR23 0</v>
      </c>
      <c r="D28" s="7" t="n">
        <v>0.00865740740740741</v>
      </c>
      <c r="E28" s="7" t="n">
        <v>0.0260300925925926</v>
      </c>
      <c r="F28" s="7" t="n">
        <v>0.0270486111111111</v>
      </c>
      <c r="G28" s="7" t="n">
        <v>0.0389583333333333</v>
      </c>
      <c r="H28" s="7" t="n">
        <v>0.0392708333333333</v>
      </c>
    </row>
    <row r="29" customFormat="false" ht="15" hidden="false" customHeight="false" outlineLevel="0" collapsed="false">
      <c r="B29" s="1" t="s">
        <v>34</v>
      </c>
      <c r="C29" s="1" t="str">
        <f aca="false">LEFT(B29,LEN(B29)-2)</f>
        <v>TR24 0</v>
      </c>
      <c r="D29" s="7" t="n">
        <v>0.00876157407407407</v>
      </c>
      <c r="E29" s="7" t="n">
        <v>0.0278009259259259</v>
      </c>
      <c r="F29" s="7" t="n">
        <v>0.0288194444444444</v>
      </c>
      <c r="G29" s="7" t="n">
        <v>0.0407291666666667</v>
      </c>
      <c r="H29" s="7" t="n">
        <v>0.0410416666666667</v>
      </c>
    </row>
    <row r="30" customFormat="false" ht="15" hidden="false" customHeight="false" outlineLevel="0" collapsed="false">
      <c r="B30" s="1" t="s">
        <v>36</v>
      </c>
      <c r="C30" s="1" t="str">
        <f aca="false">LEFT(B30,LEN(B30)-2)</f>
        <v>TR24 0</v>
      </c>
      <c r="D30" s="7" t="n">
        <v>0.00821759259259259</v>
      </c>
      <c r="E30" s="7" t="n">
        <v>0.0272569444444444</v>
      </c>
      <c r="F30" s="7" t="n">
        <v>0.028275462962963</v>
      </c>
      <c r="G30" s="7" t="n">
        <v>0.0401851851851852</v>
      </c>
      <c r="H30" s="7" t="n">
        <v>0.0404976851851852</v>
      </c>
    </row>
    <row r="31" customFormat="false" ht="15" hidden="false" customHeight="false" outlineLevel="0" collapsed="false">
      <c r="B31" s="1" t="s">
        <v>38</v>
      </c>
      <c r="C31" s="1" t="str">
        <f aca="false">LEFT(B31,LEN(B31)-2)</f>
        <v>TR24 0</v>
      </c>
      <c r="D31" s="7" t="n">
        <v>0.00822916666666667</v>
      </c>
      <c r="E31" s="7" t="n">
        <v>0.0272685185185185</v>
      </c>
      <c r="F31" s="7" t="n">
        <v>0.028287037037037</v>
      </c>
      <c r="G31" s="7" t="n">
        <v>0.0401967592592593</v>
      </c>
      <c r="H31" s="7" t="n">
        <v>0.0405092592592593</v>
      </c>
    </row>
    <row r="32" customFormat="false" ht="15" hidden="false" customHeight="false" outlineLevel="0" collapsed="false">
      <c r="B32" s="1" t="s">
        <v>38</v>
      </c>
      <c r="C32" s="1" t="str">
        <f aca="false">LEFT(B32,LEN(B32)-2)</f>
        <v>TR24 0</v>
      </c>
      <c r="D32" s="7" t="n">
        <v>0.00822916666666667</v>
      </c>
      <c r="E32" s="7" t="n">
        <v>0.0272685185185185</v>
      </c>
      <c r="F32" s="7" t="n">
        <v>0.028287037037037</v>
      </c>
      <c r="G32" s="7" t="n">
        <v>0.0401967592592593</v>
      </c>
      <c r="H32" s="7" t="n">
        <v>0.0405092592592593</v>
      </c>
    </row>
    <row r="33" customFormat="false" ht="15" hidden="false" customHeight="false" outlineLevel="0" collapsed="false">
      <c r="B33" s="1" t="s">
        <v>38</v>
      </c>
      <c r="C33" s="1" t="str">
        <f aca="false">LEFT(B33,LEN(B33)-2)</f>
        <v>TR24 0</v>
      </c>
      <c r="D33" s="7" t="n">
        <v>0.00822916666666667</v>
      </c>
      <c r="E33" s="7" t="n">
        <v>0.0272685185185185</v>
      </c>
      <c r="F33" s="7" t="n">
        <v>0.028287037037037</v>
      </c>
      <c r="G33" s="7" t="n">
        <v>0.0401967592592593</v>
      </c>
      <c r="H33" s="7" t="n">
        <v>0.0405092592592593</v>
      </c>
    </row>
    <row r="34" customFormat="false" ht="15" hidden="false" customHeight="false" outlineLevel="0" collapsed="false">
      <c r="B34" s="1" t="s">
        <v>41</v>
      </c>
      <c r="C34" s="1" t="str">
        <f aca="false">LEFT(B34,LEN(B34)-2)</f>
        <v>TR24 0</v>
      </c>
      <c r="D34" s="7" t="n">
        <v>0.00914351851851852</v>
      </c>
      <c r="E34" s="7" t="n">
        <v>0.0286226851851852</v>
      </c>
      <c r="F34" s="7" t="n">
        <v>0.0296412037037037</v>
      </c>
      <c r="G34" s="7" t="n">
        <v>0.0415509259259259</v>
      </c>
      <c r="H34" s="7" t="n">
        <v>0.0418634259259259</v>
      </c>
    </row>
    <row r="35" customFormat="false" ht="15" hidden="false" customHeight="false" outlineLevel="0" collapsed="false">
      <c r="B35" s="1" t="s">
        <v>6</v>
      </c>
      <c r="C35" s="1" t="str">
        <f aca="false">LEFT(B35,LEN(B35)-2)</f>
        <v>TR24 0</v>
      </c>
      <c r="D35" s="7" t="n">
        <v>0.00858796296296296</v>
      </c>
      <c r="E35" s="7" t="n">
        <v>0.0276273148148148</v>
      </c>
      <c r="F35" s="7" t="n">
        <v>0.0286458333333333</v>
      </c>
      <c r="G35" s="7" t="n">
        <v>0.0405555555555556</v>
      </c>
      <c r="H35" s="7" t="n">
        <v>0.0408680555555556</v>
      </c>
    </row>
    <row r="36" customFormat="false" ht="15" hidden="false" customHeight="false" outlineLevel="0" collapsed="false">
      <c r="B36" s="1" t="s">
        <v>44</v>
      </c>
      <c r="C36" s="1" t="str">
        <f aca="false">LEFT(B36,LEN(B36)-2)</f>
        <v>TR24 0</v>
      </c>
      <c r="D36" s="7" t="n">
        <v>0.00918981481481481</v>
      </c>
      <c r="E36" s="7" t="n">
        <v>0.0286689814814815</v>
      </c>
      <c r="F36" s="7" t="n">
        <v>0.0296875</v>
      </c>
      <c r="G36" s="7" t="n">
        <v>0.0415972222222222</v>
      </c>
      <c r="H36" s="7" t="n">
        <v>0.0419097222222222</v>
      </c>
    </row>
    <row r="37" customFormat="false" ht="15" hidden="false" customHeight="false" outlineLevel="0" collapsed="false">
      <c r="B37" s="1" t="s">
        <v>46</v>
      </c>
      <c r="C37" s="1" t="str">
        <f aca="false">LEFT(B37,LEN(B37)-2)</f>
        <v>TR24 0</v>
      </c>
      <c r="D37" s="7" t="n">
        <v>0.00885416666666667</v>
      </c>
      <c r="E37" s="7" t="n">
        <v>0.0283333333333333</v>
      </c>
      <c r="F37" s="7" t="n">
        <v>0.0293518518518519</v>
      </c>
      <c r="G37" s="7" t="n">
        <v>0.0412615740740741</v>
      </c>
      <c r="H37" s="7" t="n">
        <v>0.0415740740740741</v>
      </c>
    </row>
    <row r="38" customFormat="false" ht="15" hidden="false" customHeight="false" outlineLevel="0" collapsed="false">
      <c r="B38" s="1" t="s">
        <v>48</v>
      </c>
      <c r="C38" s="1" t="str">
        <f aca="false">LEFT(B38,LEN(B38)-2)</f>
        <v>TR21 0</v>
      </c>
      <c r="D38" s="7" t="n">
        <v>0.00230324074074074</v>
      </c>
      <c r="E38" s="7" t="n">
        <v>0.0213425925925926</v>
      </c>
      <c r="F38" s="7" t="n">
        <v>0.0223611111111111</v>
      </c>
      <c r="G38" s="7" t="n">
        <v>0.0342708333333333</v>
      </c>
      <c r="H38" s="7" t="n">
        <v>0.0345833333333333</v>
      </c>
    </row>
    <row r="39" customFormat="false" ht="15" hidden="false" customHeight="false" outlineLevel="0" collapsed="false">
      <c r="B39" s="1" t="s">
        <v>50</v>
      </c>
      <c r="C39" s="1" t="str">
        <f aca="false">LEFT(B39,LEN(B39)-2)</f>
        <v>TR21 0</v>
      </c>
      <c r="D39" s="7" t="n">
        <v>0.00194444444444444</v>
      </c>
      <c r="E39" s="7" t="n">
        <v>0.0209375</v>
      </c>
      <c r="F39" s="7" t="n">
        <v>0.0219560185185185</v>
      </c>
      <c r="G39" s="7" t="n">
        <v>0.0338657407407407</v>
      </c>
      <c r="H39" s="7" t="n">
        <v>0.0341782407407407</v>
      </c>
    </row>
    <row r="40" customFormat="false" ht="15" hidden="false" customHeight="false" outlineLevel="0" collapsed="false">
      <c r="B40" s="1" t="s">
        <v>52</v>
      </c>
      <c r="C40" s="1" t="str">
        <f aca="false">LEFT(B40,LEN(B40)-2)</f>
        <v>TR21 0</v>
      </c>
      <c r="D40" s="7" t="n">
        <v>0.00178240740740741</v>
      </c>
      <c r="E40" s="7" t="n">
        <v>0.0212615740740741</v>
      </c>
      <c r="F40" s="7" t="n">
        <v>0.0222800925925926</v>
      </c>
      <c r="G40" s="7" t="n">
        <v>0.0341898148148148</v>
      </c>
      <c r="H40" s="7" t="n">
        <v>0.0345023148148148</v>
      </c>
    </row>
    <row r="41" customFormat="false" ht="15" hidden="false" customHeight="false" outlineLevel="0" collapsed="false">
      <c r="B41" s="1" t="s">
        <v>54</v>
      </c>
      <c r="C41" s="1" t="str">
        <f aca="false">LEFT(B41,LEN(B41)-2)</f>
        <v>TR21 0</v>
      </c>
      <c r="D41" s="7" t="n">
        <v>0.00215277777777778</v>
      </c>
      <c r="E41" s="7" t="n">
        <v>0.0220486111111111</v>
      </c>
      <c r="F41" s="7" t="n">
        <v>0.0230671296296296</v>
      </c>
      <c r="G41" s="7" t="n">
        <v>0.0349768518518519</v>
      </c>
      <c r="H41" s="7" t="n">
        <v>0.0352893518518519</v>
      </c>
    </row>
    <row r="42" customFormat="false" ht="15" hidden="false" customHeight="false" outlineLevel="0" collapsed="false">
      <c r="B42" s="1" t="s">
        <v>56</v>
      </c>
      <c r="C42" s="1" t="str">
        <f aca="false">LEFT(B42,LEN(B42)-2)</f>
        <v>TR21 0</v>
      </c>
      <c r="D42" s="7" t="n">
        <v>0.00099537037037037</v>
      </c>
      <c r="E42" s="7" t="n">
        <v>0.0208912037037037</v>
      </c>
      <c r="F42" s="7" t="n">
        <v>0.0219097222222222</v>
      </c>
      <c r="G42" s="7" t="n">
        <v>0.0338194444444444</v>
      </c>
      <c r="H42" s="7" t="n">
        <v>0.0341319444444444</v>
      </c>
    </row>
    <row r="43" customFormat="false" ht="15" hidden="false" customHeight="false" outlineLevel="0" collapsed="false">
      <c r="B43" s="1" t="s">
        <v>58</v>
      </c>
      <c r="C43" s="1" t="str">
        <f aca="false">LEFT(B43,LEN(B43)-2)</f>
        <v>TR21 0</v>
      </c>
      <c r="D43" s="7" t="n">
        <v>0.00149305555555556</v>
      </c>
      <c r="E43" s="7" t="n">
        <v>0.0205324074074074</v>
      </c>
      <c r="F43" s="7" t="n">
        <v>0.0215509259259259</v>
      </c>
      <c r="G43" s="7" t="n">
        <v>0.0334606481481481</v>
      </c>
      <c r="H43" s="7" t="n">
        <v>0.0337731481481481</v>
      </c>
    </row>
    <row r="44" customFormat="false" ht="15" hidden="false" customHeight="false" outlineLevel="0" collapsed="false">
      <c r="B44" s="1" t="s">
        <v>60</v>
      </c>
      <c r="C44" s="1" t="str">
        <f aca="false">LEFT(B44,LEN(B44)-2)</f>
        <v>TR21 0</v>
      </c>
      <c r="D44" s="7" t="n">
        <v>0.00239583333333333</v>
      </c>
      <c r="E44" s="7" t="n">
        <v>0.0214351851851852</v>
      </c>
      <c r="F44" s="7" t="n">
        <v>0.0224537037037037</v>
      </c>
      <c r="G44" s="7" t="n">
        <v>0.0343634259259259</v>
      </c>
      <c r="H44" s="7" t="n">
        <v>0.0346759259259259</v>
      </c>
    </row>
    <row r="45" customFormat="false" ht="15" hidden="false" customHeight="false" outlineLevel="0" collapsed="false">
      <c r="B45" s="1" t="s">
        <v>62</v>
      </c>
      <c r="C45" s="1" t="str">
        <f aca="false">LEFT(B45,LEN(B45)-2)</f>
        <v>TR21 0</v>
      </c>
      <c r="D45" s="7" t="n">
        <v>0</v>
      </c>
      <c r="E45" s="7" t="n">
        <v>0.0218865740740741</v>
      </c>
      <c r="F45" s="7" t="n">
        <v>0.0229050925925926</v>
      </c>
      <c r="G45" s="7" t="n">
        <v>0.0348148148148148</v>
      </c>
      <c r="H45" s="7" t="n">
        <v>0.0351273148148148</v>
      </c>
    </row>
    <row r="46" customFormat="false" ht="15" hidden="false" customHeight="false" outlineLevel="0" collapsed="false">
      <c r="B46" s="1" t="s">
        <v>64</v>
      </c>
      <c r="C46" s="1" t="str">
        <f aca="false">LEFT(B46,LEN(B46)-2)</f>
        <v>TR21 0</v>
      </c>
      <c r="D46" s="7" t="n">
        <v>0.000891203703703704</v>
      </c>
      <c r="E46" s="7" t="n">
        <v>0.0209837962962963</v>
      </c>
      <c r="F46" s="7" t="n">
        <v>0.0220023148148148</v>
      </c>
      <c r="G46" s="7" t="n">
        <v>0.033912037037037</v>
      </c>
      <c r="H46" s="7" t="n">
        <v>0.034224537037037</v>
      </c>
    </row>
    <row r="47" customFormat="false" ht="15" hidden="false" customHeight="false" outlineLevel="0" collapsed="false">
      <c r="B47" s="1" t="s">
        <v>66</v>
      </c>
      <c r="C47" s="1" t="str">
        <f aca="false">LEFT(B47,LEN(B47)-2)</f>
        <v>TR21 0</v>
      </c>
      <c r="D47" s="7" t="n">
        <v>0.00155092592592593</v>
      </c>
      <c r="E47" s="7" t="n">
        <v>0.0219097222222222</v>
      </c>
      <c r="F47" s="7" t="n">
        <v>0.0229282407407407</v>
      </c>
      <c r="G47" s="7" t="n">
        <v>0.034837962962963</v>
      </c>
      <c r="H47" s="7" t="n">
        <v>0.035150462962963</v>
      </c>
    </row>
    <row r="48" customFormat="false" ht="15" hidden="false" customHeight="false" outlineLevel="0" collapsed="false">
      <c r="B48" s="1" t="s">
        <v>68</v>
      </c>
      <c r="C48" s="1" t="str">
        <f aca="false">LEFT(B48,LEN(B48)-2)</f>
        <v>TR21 0</v>
      </c>
      <c r="D48" s="7" t="n">
        <v>0.00158564814814815</v>
      </c>
      <c r="E48" s="7" t="n">
        <v>0.0219444444444444</v>
      </c>
      <c r="F48" s="7" t="n">
        <v>0.022962962962963</v>
      </c>
      <c r="G48" s="7" t="n">
        <v>0.0348726851851852</v>
      </c>
      <c r="H48" s="7" t="n">
        <v>0.0351851851851852</v>
      </c>
    </row>
    <row r="49" customFormat="false" ht="15" hidden="false" customHeight="false" outlineLevel="0" collapsed="false">
      <c r="B49" s="1" t="s">
        <v>70</v>
      </c>
      <c r="C49" s="1" t="str">
        <f aca="false">LEFT(B49,LEN(B49)-2)</f>
        <v>TR21 0</v>
      </c>
      <c r="D49" s="7" t="n">
        <v>0.00118055555555556</v>
      </c>
      <c r="E49" s="7" t="n">
        <v>0.0215393518518519</v>
      </c>
      <c r="F49" s="7" t="n">
        <v>0.0225578703703704</v>
      </c>
      <c r="G49" s="7" t="n">
        <v>0.0344675925925926</v>
      </c>
      <c r="H49" s="7" t="n">
        <v>0.0347800925925926</v>
      </c>
    </row>
    <row r="50" customFormat="false" ht="15" hidden="false" customHeight="false" outlineLevel="0" collapsed="false">
      <c r="B50" s="1" t="s">
        <v>43</v>
      </c>
      <c r="C50" s="1" t="str">
        <f aca="false">LEFT(B50,LEN(B50)-2)</f>
        <v>TR21 0</v>
      </c>
      <c r="D50" s="7" t="n">
        <v>0.00275462962962963</v>
      </c>
      <c r="E50" s="7" t="n">
        <v>0.0217939814814815</v>
      </c>
      <c r="F50" s="7" t="n">
        <v>0.0228125</v>
      </c>
      <c r="G50" s="7" t="n">
        <v>0.0347222222222222</v>
      </c>
      <c r="H50" s="7" t="n">
        <v>0.0350347222222222</v>
      </c>
    </row>
    <row r="51" customFormat="false" ht="15" hidden="false" customHeight="false" outlineLevel="0" collapsed="false">
      <c r="B51" s="1" t="s">
        <v>73</v>
      </c>
      <c r="C51" s="1" t="str">
        <f aca="false">LEFT(B51,LEN(B51)-2)</f>
        <v>TR21 0</v>
      </c>
      <c r="D51" s="7" t="n">
        <v>0.00342592592592593</v>
      </c>
      <c r="E51" s="7" t="n">
        <v>0.0229050925925926</v>
      </c>
      <c r="F51" s="7" t="n">
        <v>0.0239236111111111</v>
      </c>
      <c r="G51" s="7" t="n">
        <v>0.0358333333333333</v>
      </c>
      <c r="H51" s="7" t="n">
        <v>0.0361458333333333</v>
      </c>
    </row>
    <row r="52" customFormat="false" ht="15" hidden="false" customHeight="false" outlineLevel="0" collapsed="false">
      <c r="B52" s="1" t="s">
        <v>75</v>
      </c>
      <c r="C52" s="1" t="str">
        <f aca="false">LEFT(B52,LEN(B52)-2)</f>
        <v>TR21 0</v>
      </c>
      <c r="D52" s="7" t="n">
        <v>0.00365740740740741</v>
      </c>
      <c r="E52" s="7" t="n">
        <v>0.0232291666666667</v>
      </c>
      <c r="F52" s="7" t="n">
        <v>0.0242476851851852</v>
      </c>
      <c r="G52" s="7" t="n">
        <v>0.0361574074074074</v>
      </c>
      <c r="H52" s="7" t="n">
        <v>0.0364699074074074</v>
      </c>
    </row>
    <row r="53" customFormat="false" ht="15" hidden="false" customHeight="false" outlineLevel="0" collapsed="false">
      <c r="B53" s="1" t="s">
        <v>77</v>
      </c>
      <c r="C53" s="1" t="str">
        <f aca="false">LEFT(B53,LEN(B53)-2)</f>
        <v>TR25 0</v>
      </c>
      <c r="D53" s="7" t="n">
        <v>0.00928240740740741</v>
      </c>
      <c r="E53" s="7" t="n">
        <v>0.0287615740740741</v>
      </c>
      <c r="F53" s="7" t="n">
        <v>0.0297800925925926</v>
      </c>
      <c r="G53" s="7" t="n">
        <v>0.0416898148148148</v>
      </c>
      <c r="H53" s="7" t="n">
        <v>0.0420023148148148</v>
      </c>
    </row>
    <row r="54" customFormat="false" ht="15" hidden="false" customHeight="false" outlineLevel="0" collapsed="false">
      <c r="B54" s="1" t="s">
        <v>77</v>
      </c>
      <c r="C54" s="1" t="str">
        <f aca="false">LEFT(B54,LEN(B54)-2)</f>
        <v>TR25 0</v>
      </c>
      <c r="D54" s="7" t="n">
        <v>0.00928240740740741</v>
      </c>
      <c r="E54" s="7" t="n">
        <v>0.0287615740740741</v>
      </c>
      <c r="F54" s="7" t="n">
        <v>0.0297800925925926</v>
      </c>
      <c r="G54" s="7" t="n">
        <v>0.0416898148148148</v>
      </c>
      <c r="H54" s="7" t="n">
        <v>0.0420023148148148</v>
      </c>
    </row>
    <row r="55" customFormat="false" ht="15" hidden="false" customHeight="false" outlineLevel="0" collapsed="false">
      <c r="B55" s="1" t="s">
        <v>77</v>
      </c>
      <c r="C55" s="1" t="str">
        <f aca="false">LEFT(B55,LEN(B55)-2)</f>
        <v>TR25 0</v>
      </c>
      <c r="D55" s="7" t="n">
        <v>0.00928240740740741</v>
      </c>
      <c r="E55" s="7" t="n">
        <v>0.0287615740740741</v>
      </c>
      <c r="F55" s="7" t="n">
        <v>0.0297800925925926</v>
      </c>
      <c r="G55" s="7" t="n">
        <v>0.0416898148148148</v>
      </c>
      <c r="H55" s="7" t="n">
        <v>0.0420023148148148</v>
      </c>
    </row>
    <row r="56" customFormat="false" ht="15" hidden="false" customHeight="false" outlineLevel="0" collapsed="false">
      <c r="B56" s="1" t="s">
        <v>80</v>
      </c>
      <c r="C56" s="1" t="str">
        <f aca="false">LEFT(B56,LEN(B56)-2)</f>
        <v>TR25 0</v>
      </c>
      <c r="D56" s="7" t="n">
        <v>0.00959490740740741</v>
      </c>
      <c r="E56" s="7" t="n">
        <v>0.0290740740740741</v>
      </c>
      <c r="F56" s="7" t="n">
        <v>0.0300925925925926</v>
      </c>
      <c r="G56" s="7" t="n">
        <v>0.0420023148148148</v>
      </c>
      <c r="H56" s="7" t="n">
        <v>0.0423148148148148</v>
      </c>
    </row>
    <row r="57" customFormat="false" ht="15" hidden="false" customHeight="false" outlineLevel="0" collapsed="false">
      <c r="B57" s="1" t="s">
        <v>80</v>
      </c>
      <c r="C57" s="1" t="str">
        <f aca="false">LEFT(B57,LEN(B57)-2)</f>
        <v>TR25 0</v>
      </c>
      <c r="D57" s="7" t="n">
        <v>0.00959490740740741</v>
      </c>
      <c r="E57" s="7" t="n">
        <v>0.0290740740740741</v>
      </c>
      <c r="F57" s="7" t="n">
        <v>0.0300925925925926</v>
      </c>
      <c r="G57" s="7" t="n">
        <v>0.0420023148148148</v>
      </c>
      <c r="H57" s="7" t="n">
        <v>0.0423148148148148</v>
      </c>
    </row>
    <row r="58" customFormat="false" ht="15" hidden="false" customHeight="false" outlineLevel="0" collapsed="false">
      <c r="B58" s="1" t="s">
        <v>80</v>
      </c>
      <c r="C58" s="1" t="str">
        <f aca="false">LEFT(B58,LEN(B58)-2)</f>
        <v>TR25 0</v>
      </c>
      <c r="D58" s="7" t="n">
        <v>0.00959490740740741</v>
      </c>
      <c r="E58" s="7" t="n">
        <v>0.0290740740740741</v>
      </c>
      <c r="F58" s="7" t="n">
        <v>0.0300925925925926</v>
      </c>
      <c r="G58" s="7" t="n">
        <v>0.0420023148148148</v>
      </c>
      <c r="H58" s="7" t="n">
        <v>0.0423148148148148</v>
      </c>
    </row>
    <row r="59" customFormat="false" ht="15" hidden="false" customHeight="false" outlineLevel="0" collapsed="false">
      <c r="B59" s="1" t="s">
        <v>80</v>
      </c>
      <c r="C59" s="1" t="str">
        <f aca="false">LEFT(B59,LEN(B59)-2)</f>
        <v>TR25 0</v>
      </c>
      <c r="D59" s="7" t="n">
        <v>0.00959490740740741</v>
      </c>
      <c r="E59" s="7" t="n">
        <v>0.0290740740740741</v>
      </c>
      <c r="F59" s="7" t="n">
        <v>0.0300925925925926</v>
      </c>
      <c r="G59" s="7" t="n">
        <v>0.0420023148148148</v>
      </c>
      <c r="H59" s="7" t="n">
        <v>0.0423148148148148</v>
      </c>
    </row>
    <row r="60" customFormat="false" ht="15" hidden="false" customHeight="false" outlineLevel="0" collapsed="false">
      <c r="B60" s="1" t="s">
        <v>83</v>
      </c>
      <c r="C60" s="1" t="str">
        <f aca="false">LEFT(B60,LEN(B60)-2)</f>
        <v>TR21 0</v>
      </c>
      <c r="D60" s="7" t="n">
        <v>0.00291666666666667</v>
      </c>
      <c r="E60" s="7" t="n">
        <v>0.022650462962963</v>
      </c>
      <c r="F60" s="7" t="n">
        <v>0.0236689814814815</v>
      </c>
      <c r="G60" s="7" t="n">
        <v>0.0355787037037037</v>
      </c>
      <c r="H60" s="7" t="n">
        <v>0.0358912037037037</v>
      </c>
    </row>
    <row r="61" customFormat="false" ht="15" hidden="false" customHeight="false" outlineLevel="0" collapsed="false">
      <c r="B61" s="1" t="s">
        <v>76</v>
      </c>
      <c r="C61" s="1" t="str">
        <f aca="false">LEFT(B61,LEN(B61)-2)</f>
        <v>TR19 7</v>
      </c>
      <c r="D61" s="7" t="n">
        <v>0.0148263888888889</v>
      </c>
      <c r="E61" s="7" t="n">
        <v>0.0241782407407407</v>
      </c>
      <c r="F61" s="7" t="n">
        <v>0.0251967592592593</v>
      </c>
      <c r="G61" s="7" t="n">
        <v>0.0371064814814815</v>
      </c>
      <c r="H61" s="7" t="n">
        <v>0.0374189814814815</v>
      </c>
    </row>
    <row r="62" customFormat="false" ht="15" hidden="false" customHeight="false" outlineLevel="0" collapsed="false">
      <c r="B62" s="1" t="s">
        <v>86</v>
      </c>
      <c r="C62" s="1" t="str">
        <f aca="false">LEFT(B62,LEN(B62)-2)</f>
        <v>TR19 7</v>
      </c>
      <c r="D62" s="7" t="n">
        <v>0.0131828703703704</v>
      </c>
      <c r="E62" s="7" t="n">
        <v>0.0225347222222222</v>
      </c>
      <c r="F62" s="7" t="n">
        <v>0.0235532407407407</v>
      </c>
      <c r="G62" s="7" t="n">
        <v>0.035462962962963</v>
      </c>
      <c r="H62" s="7" t="n">
        <v>0.035775462962963</v>
      </c>
    </row>
    <row r="63" customFormat="false" ht="15" hidden="false" customHeight="false" outlineLevel="0" collapsed="false">
      <c r="B63" s="1" t="s">
        <v>47</v>
      </c>
      <c r="C63" s="1" t="str">
        <f aca="false">LEFT(B63,LEN(B63)-2)</f>
        <v>TR19 6</v>
      </c>
      <c r="D63" s="7" t="n">
        <v>0.0162731481481481</v>
      </c>
      <c r="E63" s="7" t="n">
        <v>0.0257407407407407</v>
      </c>
      <c r="F63" s="7" t="n">
        <v>0.0267592592592593</v>
      </c>
      <c r="G63" s="7" t="n">
        <v>0.0386689814814815</v>
      </c>
      <c r="H63" s="7" t="n">
        <v>0.0389814814814815</v>
      </c>
    </row>
    <row r="64" customFormat="false" ht="15" hidden="false" customHeight="false" outlineLevel="0" collapsed="false">
      <c r="B64" s="1" t="s">
        <v>89</v>
      </c>
      <c r="C64" s="1" t="str">
        <f aca="false">LEFT(B64,LEN(B64)-2)</f>
        <v>TR19 7</v>
      </c>
      <c r="D64" s="7" t="n">
        <v>0.0143981481481482</v>
      </c>
      <c r="E64" s="7" t="n">
        <v>0.0234490740740741</v>
      </c>
      <c r="F64" s="7" t="n">
        <v>0.0244675925925926</v>
      </c>
      <c r="G64" s="7" t="n">
        <v>0.0363773148148148</v>
      </c>
      <c r="H64" s="7" t="n">
        <v>0.0366898148148148</v>
      </c>
    </row>
    <row r="65" customFormat="false" ht="15" hidden="false" customHeight="false" outlineLevel="0" collapsed="false">
      <c r="B65" s="1" t="s">
        <v>91</v>
      </c>
      <c r="C65" s="1" t="str">
        <f aca="false">LEFT(B65,LEN(B65)-2)</f>
        <v>TR19 7</v>
      </c>
      <c r="D65" s="7" t="n">
        <v>0.0146759259259259</v>
      </c>
      <c r="E65" s="7" t="n">
        <v>0.0237268518518519</v>
      </c>
      <c r="F65" s="7" t="n">
        <v>0.0247453703703704</v>
      </c>
      <c r="G65" s="7" t="n">
        <v>0.0366550925925926</v>
      </c>
      <c r="H65" s="7" t="n">
        <v>0.0369675925925926</v>
      </c>
    </row>
    <row r="66" customFormat="false" ht="15" hidden="false" customHeight="false" outlineLevel="0" collapsed="false">
      <c r="B66" s="1" t="s">
        <v>93</v>
      </c>
      <c r="C66" s="1" t="str">
        <f aca="false">LEFT(B66,LEN(B66)-2)</f>
        <v>TR19 7</v>
      </c>
      <c r="D66" s="7" t="n">
        <v>0.014849537037037</v>
      </c>
      <c r="E66" s="7" t="n">
        <v>0.023900462962963</v>
      </c>
      <c r="F66" s="7" t="n">
        <v>0.0249189814814815</v>
      </c>
      <c r="G66" s="7" t="n">
        <v>0.0368287037037037</v>
      </c>
      <c r="H66" s="7" t="n">
        <v>0.0371412037037037</v>
      </c>
    </row>
    <row r="67" customFormat="false" ht="15" hidden="false" customHeight="false" outlineLevel="0" collapsed="false">
      <c r="B67" s="1" t="s">
        <v>94</v>
      </c>
      <c r="C67" s="1" t="str">
        <f aca="false">LEFT(B67,LEN(B67)-2)</f>
        <v>TR20 8</v>
      </c>
      <c r="D67" s="7" t="n">
        <v>0.0119791666666667</v>
      </c>
      <c r="E67" s="7" t="n">
        <v>0.0210300925925926</v>
      </c>
      <c r="F67" s="7" t="n">
        <v>0.0220486111111111</v>
      </c>
      <c r="G67" s="7" t="n">
        <v>0.0339583333333333</v>
      </c>
      <c r="H67" s="7" t="n">
        <v>0.0342708333333333</v>
      </c>
    </row>
    <row r="68" customFormat="false" ht="15" hidden="false" customHeight="false" outlineLevel="0" collapsed="false">
      <c r="B68" s="1" t="s">
        <v>28</v>
      </c>
      <c r="C68" s="1" t="str">
        <f aca="false">LEFT(B68,LEN(B68)-2)</f>
        <v>TR19 6</v>
      </c>
      <c r="D68" s="7" t="n">
        <v>0.0136111111111111</v>
      </c>
      <c r="E68" s="7" t="n">
        <v>0.026412037037037</v>
      </c>
      <c r="F68" s="7" t="n">
        <v>0.0274305555555556</v>
      </c>
      <c r="G68" s="7" t="n">
        <v>0.0393402777777778</v>
      </c>
      <c r="H68" s="7" t="n">
        <v>0.0396527777777778</v>
      </c>
    </row>
    <row r="69" customFormat="false" ht="15" hidden="false" customHeight="false" outlineLevel="0" collapsed="false">
      <c r="B69" s="1" t="s">
        <v>97</v>
      </c>
      <c r="C69" s="1" t="str">
        <f aca="false">LEFT(B69,LEN(B69)-2)</f>
        <v>TR20 8</v>
      </c>
      <c r="D69" s="7" t="n">
        <v>0.0105787037037037</v>
      </c>
      <c r="E69" s="7" t="n">
        <v>0.0199305555555556</v>
      </c>
      <c r="F69" s="7" t="n">
        <v>0.0209490740740741</v>
      </c>
      <c r="G69" s="7" t="n">
        <v>0.0328587962962963</v>
      </c>
      <c r="H69" s="7" t="n">
        <v>0.0331712962962963</v>
      </c>
    </row>
    <row r="70" customFormat="false" ht="15" hidden="false" customHeight="false" outlineLevel="0" collapsed="false">
      <c r="B70" s="1" t="s">
        <v>99</v>
      </c>
      <c r="C70" s="1" t="str">
        <f aca="false">LEFT(B70,LEN(B70)-2)</f>
        <v>TR20 8</v>
      </c>
      <c r="D70" s="7" t="n">
        <v>0.0137615740740741</v>
      </c>
      <c r="E70" s="7" t="n">
        <v>0.0221990740740741</v>
      </c>
      <c r="F70" s="7" t="n">
        <v>0.0232175925925926</v>
      </c>
      <c r="G70" s="7" t="n">
        <v>0.0351273148148148</v>
      </c>
      <c r="H70" s="7" t="n">
        <v>0.0354398148148148</v>
      </c>
    </row>
    <row r="71" customFormat="false" ht="15" hidden="false" customHeight="false" outlineLevel="0" collapsed="false">
      <c r="B71" s="1" t="s">
        <v>101</v>
      </c>
      <c r="C71" s="1" t="str">
        <f aca="false">LEFT(B71,LEN(B71)-2)</f>
        <v>TR20 8</v>
      </c>
      <c r="D71" s="7" t="n">
        <v>0.0164236111111111</v>
      </c>
      <c r="E71" s="7" t="n">
        <v>0.0253472222222222</v>
      </c>
      <c r="F71" s="7" t="n">
        <v>0.0233217592592593</v>
      </c>
      <c r="G71" s="7" t="n">
        <v>0.0352314814814815</v>
      </c>
      <c r="H71" s="7" t="n">
        <v>0.0355439814814815</v>
      </c>
    </row>
    <row r="72" customFormat="false" ht="15" hidden="false" customHeight="false" outlineLevel="0" collapsed="false">
      <c r="B72" s="1" t="s">
        <v>65</v>
      </c>
      <c r="C72" s="1" t="str">
        <f aca="false">LEFT(B72,LEN(B72)-2)</f>
        <v>TR20 8</v>
      </c>
      <c r="D72" s="7" t="n">
        <v>0.00974537037037037</v>
      </c>
      <c r="E72" s="7" t="n">
        <v>0.0187962962962963</v>
      </c>
      <c r="F72" s="7" t="n">
        <v>0.0198148148148148</v>
      </c>
      <c r="G72" s="7" t="n">
        <v>0.031724537037037</v>
      </c>
      <c r="H72" s="7" t="n">
        <v>0.032037037037037</v>
      </c>
    </row>
    <row r="73" customFormat="false" ht="15" hidden="false" customHeight="false" outlineLevel="0" collapsed="false">
      <c r="B73" s="1" t="s">
        <v>104</v>
      </c>
      <c r="C73" s="1" t="str">
        <f aca="false">LEFT(B73,LEN(B73)-2)</f>
        <v>TR20 8</v>
      </c>
      <c r="D73" s="7" t="n">
        <v>0.00972222222222222</v>
      </c>
      <c r="E73" s="7" t="n">
        <v>0.0177546296296296</v>
      </c>
      <c r="F73" s="7" t="n">
        <v>0.0187731481481481</v>
      </c>
      <c r="G73" s="7" t="n">
        <v>0.0306828703703704</v>
      </c>
      <c r="H73" s="7" t="n">
        <v>0.0309953703703704</v>
      </c>
    </row>
    <row r="74" customFormat="false" ht="15" hidden="false" customHeight="false" outlineLevel="0" collapsed="false">
      <c r="B74" s="1" t="s">
        <v>106</v>
      </c>
      <c r="C74" s="1" t="str">
        <f aca="false">LEFT(B74,LEN(B74)-2)</f>
        <v>TR18 5</v>
      </c>
      <c r="D74" s="7" t="n">
        <v>0.00787037037037037</v>
      </c>
      <c r="E74" s="7" t="n">
        <v>0.0206712962962963</v>
      </c>
      <c r="F74" s="7" t="n">
        <v>0.0216898148148148</v>
      </c>
      <c r="G74" s="7" t="n">
        <v>0.033599537037037</v>
      </c>
      <c r="H74" s="7" t="n">
        <v>0.033912037037037</v>
      </c>
    </row>
    <row r="75" customFormat="false" ht="15" hidden="false" customHeight="false" outlineLevel="0" collapsed="false">
      <c r="B75" s="1" t="s">
        <v>108</v>
      </c>
      <c r="C75" s="1" t="str">
        <f aca="false">LEFT(B75,LEN(B75)-2)</f>
        <v>TR18 4</v>
      </c>
      <c r="D75" s="7" t="n">
        <v>0.00753472222222222</v>
      </c>
      <c r="E75" s="7" t="n">
        <v>0.0193518518518519</v>
      </c>
      <c r="F75" s="7" t="n">
        <v>0.0203703703703704</v>
      </c>
      <c r="G75" s="7" t="n">
        <v>0.0322800925925926</v>
      </c>
      <c r="H75" s="7" t="n">
        <v>0.0325925925925926</v>
      </c>
    </row>
    <row r="76" customFormat="false" ht="15" hidden="false" customHeight="false" outlineLevel="0" collapsed="false">
      <c r="B76" s="1" t="s">
        <v>110</v>
      </c>
      <c r="C76" s="1" t="str">
        <f aca="false">LEFT(B76,LEN(B76)-2)</f>
        <v>TR18 4</v>
      </c>
      <c r="D76" s="7" t="n">
        <v>0.0047337962962963</v>
      </c>
      <c r="E76" s="7" t="n">
        <v>0.0200231481481481</v>
      </c>
      <c r="F76" s="7" t="n">
        <v>0.0210416666666667</v>
      </c>
      <c r="G76" s="7" t="n">
        <v>0.0329513888888889</v>
      </c>
      <c r="H76" s="7" t="n">
        <v>0.0332638888888889</v>
      </c>
    </row>
    <row r="77" customFormat="false" ht="15" hidden="false" customHeight="false" outlineLevel="0" collapsed="false">
      <c r="B77" s="1" t="s">
        <v>111</v>
      </c>
      <c r="C77" s="1" t="str">
        <f aca="false">LEFT(B77,LEN(B77)-2)</f>
        <v>TR18 3</v>
      </c>
      <c r="D77" s="7" t="n">
        <v>0.00864583333333333</v>
      </c>
      <c r="E77" s="7" t="n">
        <v>0.0166782407407407</v>
      </c>
      <c r="F77" s="7" t="n">
        <v>0.0176967592592593</v>
      </c>
      <c r="G77" s="7" t="n">
        <v>0.0296064814814815</v>
      </c>
      <c r="H77" s="7" t="n">
        <v>0.0299189814814815</v>
      </c>
    </row>
    <row r="78" customFormat="false" ht="15" hidden="false" customHeight="false" outlineLevel="0" collapsed="false">
      <c r="B78" s="1" t="s">
        <v>112</v>
      </c>
      <c r="C78" s="1" t="str">
        <f aca="false">LEFT(B78,LEN(B78)-2)</f>
        <v>TR18 3</v>
      </c>
      <c r="D78" s="7" t="n">
        <v>0.00922453703703704</v>
      </c>
      <c r="E78" s="7" t="n">
        <v>0.0172569444444444</v>
      </c>
      <c r="F78" s="7" t="n">
        <v>0.018275462962963</v>
      </c>
      <c r="G78" s="7" t="n">
        <v>0.0301851851851852</v>
      </c>
      <c r="H78" s="7" t="n">
        <v>0.0304976851851852</v>
      </c>
    </row>
    <row r="79" customFormat="false" ht="15" hidden="false" customHeight="false" outlineLevel="0" collapsed="false">
      <c r="B79" s="1" t="s">
        <v>113</v>
      </c>
      <c r="C79" s="1" t="str">
        <f aca="false">LEFT(B79,LEN(B79)-2)</f>
        <v>TR20 8</v>
      </c>
      <c r="D79" s="7" t="n">
        <v>0.0101967592592593</v>
      </c>
      <c r="E79" s="7" t="n">
        <v>0.0182291666666667</v>
      </c>
      <c r="F79" s="7" t="n">
        <v>0.0192476851851852</v>
      </c>
      <c r="G79" s="7" t="n">
        <v>0.0311574074074074</v>
      </c>
      <c r="H79" s="7" t="n">
        <v>0.0314699074074074</v>
      </c>
    </row>
    <row r="80" customFormat="false" ht="15" hidden="false" customHeight="false" outlineLevel="0" collapsed="false">
      <c r="B80" s="1" t="s">
        <v>115</v>
      </c>
      <c r="C80" s="1" t="str">
        <f aca="false">LEFT(B80,LEN(B80)-2)</f>
        <v>TR18 2</v>
      </c>
      <c r="D80" s="7" t="n">
        <v>0.00821759259259259</v>
      </c>
      <c r="E80" s="7" t="n">
        <v>0.0183680555555556</v>
      </c>
      <c r="F80" s="7" t="n">
        <v>0.0193865740740741</v>
      </c>
      <c r="G80" s="7" t="n">
        <v>0.0312962962962963</v>
      </c>
      <c r="H80" s="7" t="n">
        <v>0.0316087962962963</v>
      </c>
    </row>
    <row r="81" customFormat="false" ht="15" hidden="false" customHeight="false" outlineLevel="0" collapsed="false">
      <c r="B81" s="1" t="s">
        <v>116</v>
      </c>
      <c r="C81" s="1" t="str">
        <f aca="false">LEFT(B81,LEN(B81)-2)</f>
        <v>TR18 2</v>
      </c>
      <c r="D81" s="7" t="n">
        <v>0.0071412037037037</v>
      </c>
      <c r="E81" s="7" t="n">
        <v>0.0175925925925926</v>
      </c>
      <c r="F81" s="7" t="n">
        <v>0.0186111111111111</v>
      </c>
      <c r="G81" s="7" t="n">
        <v>0.0305208333333333</v>
      </c>
      <c r="H81" s="7" t="n">
        <v>0.0308333333333333</v>
      </c>
    </row>
    <row r="82" customFormat="false" ht="15" hidden="false" customHeight="false" outlineLevel="0" collapsed="false">
      <c r="B82" s="1" t="s">
        <v>102</v>
      </c>
      <c r="C82" s="1" t="str">
        <f aca="false">LEFT(B82,LEN(B82)-2)</f>
        <v>TR20 8</v>
      </c>
      <c r="D82" s="7" t="n">
        <v>0.0113541666666667</v>
      </c>
      <c r="E82" s="7" t="n">
        <v>0.0193402777777778</v>
      </c>
      <c r="F82" s="7" t="n">
        <v>0.0203587962962963</v>
      </c>
      <c r="G82" s="7" t="n">
        <v>0.0322685185185185</v>
      </c>
      <c r="H82" s="7" t="n">
        <v>0.0325810185185185</v>
      </c>
    </row>
    <row r="83" customFormat="false" ht="15" hidden="false" customHeight="false" outlineLevel="0" collapsed="false">
      <c r="B83" s="1" t="s">
        <v>119</v>
      </c>
      <c r="C83" s="1" t="str">
        <f aca="false">LEFT(B83,LEN(B83)-2)</f>
        <v>TR18 2</v>
      </c>
      <c r="D83" s="7" t="n">
        <v>0.00519675925925926</v>
      </c>
      <c r="E83" s="7" t="n">
        <v>0.0197222222222222</v>
      </c>
      <c r="F83" s="7" t="n">
        <v>0.0207407407407407</v>
      </c>
      <c r="G83" s="7" t="n">
        <v>0.032650462962963</v>
      </c>
      <c r="H83" s="7" t="n">
        <v>0.032962962962963</v>
      </c>
    </row>
    <row r="84" customFormat="false" ht="15" hidden="false" customHeight="false" outlineLevel="0" collapsed="false">
      <c r="B84" s="1" t="s">
        <v>90</v>
      </c>
      <c r="C84" s="1" t="str">
        <f aca="false">LEFT(B84,LEN(B84)-2)</f>
        <v>TR18 2</v>
      </c>
      <c r="D84" s="7" t="n">
        <v>0.00649305555555556</v>
      </c>
      <c r="E84" s="7" t="n">
        <v>0.0172106481481482</v>
      </c>
      <c r="F84" s="7" t="n">
        <v>0.0182291666666667</v>
      </c>
      <c r="G84" s="7" t="n">
        <v>0.0301388888888889</v>
      </c>
      <c r="H84" s="7" t="n">
        <v>0.0304513888888889</v>
      </c>
    </row>
    <row r="85" customFormat="false" ht="15" hidden="false" customHeight="false" outlineLevel="0" collapsed="false">
      <c r="B85" s="1" t="s">
        <v>121</v>
      </c>
      <c r="C85" s="1" t="str">
        <f aca="false">LEFT(B85,LEN(B85)-2)</f>
        <v>TR18 2</v>
      </c>
      <c r="D85" s="7" t="n">
        <v>0.00597222222222222</v>
      </c>
      <c r="E85" s="7" t="n">
        <v>0.018900462962963</v>
      </c>
      <c r="F85" s="7" t="n">
        <v>0.0199189814814815</v>
      </c>
      <c r="G85" s="7" t="n">
        <v>0.0318287037037037</v>
      </c>
      <c r="H85" s="7" t="n">
        <v>0.0321412037037037</v>
      </c>
    </row>
    <row r="86" customFormat="false" ht="15" hidden="false" customHeight="false" outlineLevel="0" collapsed="false">
      <c r="B86" s="1" t="s">
        <v>122</v>
      </c>
      <c r="C86" s="1" t="str">
        <f aca="false">LEFT(B86,LEN(B86)-2)</f>
        <v>TR18 3</v>
      </c>
      <c r="D86" s="7" t="n">
        <v>0.00760416666666667</v>
      </c>
      <c r="E86" s="7" t="n">
        <v>0.016087962962963</v>
      </c>
      <c r="F86" s="7" t="n">
        <v>0.0171064814814815</v>
      </c>
      <c r="G86" s="7" t="n">
        <v>0.0290162037037037</v>
      </c>
      <c r="H86" s="7" t="n">
        <v>0.0293287037037037</v>
      </c>
    </row>
    <row r="87" customFormat="false" ht="15" hidden="false" customHeight="false" outlineLevel="0" collapsed="false">
      <c r="B87" s="1" t="s">
        <v>124</v>
      </c>
      <c r="C87" s="1" t="str">
        <f aca="false">LEFT(B87,LEN(B87)-2)</f>
        <v>TR18 3</v>
      </c>
      <c r="D87" s="7" t="n">
        <v>0.00758101851851852</v>
      </c>
      <c r="E87" s="7" t="n">
        <v>0.0153703703703704</v>
      </c>
      <c r="F87" s="7" t="n">
        <v>0.0163888888888889</v>
      </c>
      <c r="G87" s="7" t="n">
        <v>0.0282986111111111</v>
      </c>
      <c r="H87" s="7" t="n">
        <v>0.0286111111111111</v>
      </c>
    </row>
    <row r="88" customFormat="false" ht="15" hidden="false" customHeight="false" outlineLevel="0" collapsed="false">
      <c r="B88" s="1" t="s">
        <v>126</v>
      </c>
      <c r="C88" s="1" t="str">
        <f aca="false">LEFT(B88,LEN(B88)-2)</f>
        <v>TR20 8</v>
      </c>
      <c r="D88" s="7" t="n">
        <v>0.0102199074074074</v>
      </c>
      <c r="E88" s="7" t="n">
        <v>0.0161458333333333</v>
      </c>
      <c r="F88" s="7" t="n">
        <v>0.0156481481481481</v>
      </c>
      <c r="G88" s="7" t="n">
        <v>0.0275578703703704</v>
      </c>
      <c r="H88" s="7" t="n">
        <v>0.0278703703703704</v>
      </c>
    </row>
    <row r="89" customFormat="false" ht="15" hidden="false" customHeight="false" outlineLevel="0" collapsed="false">
      <c r="B89" s="1" t="s">
        <v>128</v>
      </c>
      <c r="C89" s="1" t="str">
        <f aca="false">LEFT(B89,LEN(B89)-2)</f>
        <v>TR17 0</v>
      </c>
      <c r="D89" s="7" t="n">
        <v>0.00957175925925926</v>
      </c>
      <c r="E89" s="7" t="n">
        <v>0.0149189814814815</v>
      </c>
      <c r="F89" s="7" t="n">
        <v>0.0159375</v>
      </c>
      <c r="G89" s="7" t="n">
        <v>0.0278472222222222</v>
      </c>
      <c r="H89" s="7" t="n">
        <v>0.0281597222222222</v>
      </c>
    </row>
    <row r="90" customFormat="false" ht="15" hidden="false" customHeight="false" outlineLevel="0" collapsed="false">
      <c r="B90" s="1" t="s">
        <v>130</v>
      </c>
      <c r="C90" s="1" t="str">
        <f aca="false">LEFT(B90,LEN(B90)-2)</f>
        <v>TR17 0</v>
      </c>
      <c r="D90" s="7" t="n">
        <v>0.0113194444444444</v>
      </c>
      <c r="E90" s="7" t="n">
        <v>0.0166666666666667</v>
      </c>
      <c r="F90" s="7" t="n">
        <v>0.0176851851851852</v>
      </c>
      <c r="G90" s="7" t="n">
        <v>0.0295949074074074</v>
      </c>
      <c r="H90" s="7" t="n">
        <v>0.0299074074074074</v>
      </c>
    </row>
    <row r="91" customFormat="false" ht="15" hidden="false" customHeight="false" outlineLevel="0" collapsed="false">
      <c r="B91" s="1" t="s">
        <v>79</v>
      </c>
      <c r="C91" s="1" t="str">
        <f aca="false">LEFT(B91,LEN(B91)-2)</f>
        <v>TR17 0</v>
      </c>
      <c r="D91" s="7" t="n">
        <v>0.0108564814814815</v>
      </c>
      <c r="E91" s="7" t="n">
        <v>0.0162037037037037</v>
      </c>
      <c r="F91" s="7" t="n">
        <v>0.0172222222222222</v>
      </c>
      <c r="G91" s="7" t="n">
        <v>0.0291319444444444</v>
      </c>
      <c r="H91" s="7" t="n">
        <v>0.0294444444444444</v>
      </c>
    </row>
    <row r="92" customFormat="false" ht="15" hidden="false" customHeight="false" outlineLevel="0" collapsed="false">
      <c r="B92" s="1" t="s">
        <v>79</v>
      </c>
      <c r="C92" s="1" t="str">
        <f aca="false">LEFT(B92,LEN(B92)-2)</f>
        <v>TR17 0</v>
      </c>
      <c r="D92" s="7" t="n">
        <v>0.0108564814814815</v>
      </c>
      <c r="E92" s="7" t="n">
        <v>0.0162037037037037</v>
      </c>
      <c r="F92" s="7" t="n">
        <v>0.0172222222222222</v>
      </c>
      <c r="G92" s="7" t="n">
        <v>0.0291319444444444</v>
      </c>
      <c r="H92" s="7" t="n">
        <v>0.0294444444444444</v>
      </c>
    </row>
    <row r="93" customFormat="false" ht="15" hidden="false" customHeight="false" outlineLevel="0" collapsed="false">
      <c r="B93" s="1" t="s">
        <v>131</v>
      </c>
      <c r="C93" s="1" t="str">
        <f aca="false">LEFT(B93,LEN(B93)-2)</f>
        <v>TR17 0</v>
      </c>
      <c r="D93" s="7" t="n">
        <v>0.0113541666666667</v>
      </c>
      <c r="E93" s="7" t="n">
        <v>0.0149537037037037</v>
      </c>
      <c r="F93" s="7" t="n">
        <v>0.0177199074074074</v>
      </c>
      <c r="G93" s="7" t="n">
        <v>0.0293981481481481</v>
      </c>
      <c r="H93" s="7" t="n">
        <v>0.0299421296296296</v>
      </c>
    </row>
    <row r="94" customFormat="false" ht="15" hidden="false" customHeight="false" outlineLevel="0" collapsed="false">
      <c r="B94" s="1" t="s">
        <v>134</v>
      </c>
      <c r="C94" s="1" t="str">
        <f aca="false">LEFT(B94,LEN(B94)-2)</f>
        <v>TR17 0</v>
      </c>
      <c r="D94" s="7" t="n">
        <v>0.0126388888888889</v>
      </c>
      <c r="E94" s="7" t="n">
        <v>0.0147800925925926</v>
      </c>
      <c r="F94" s="7" t="n">
        <v>0.01875</v>
      </c>
      <c r="G94" s="7" t="n">
        <v>0.029224537037037</v>
      </c>
      <c r="H94" s="7" t="n">
        <v>0.0309722222222222</v>
      </c>
    </row>
    <row r="95" customFormat="false" ht="15" hidden="false" customHeight="false" outlineLevel="0" collapsed="false">
      <c r="B95" s="1" t="s">
        <v>136</v>
      </c>
      <c r="C95" s="1" t="str">
        <f aca="false">LEFT(B95,LEN(B95)-2)</f>
        <v>TR17 0</v>
      </c>
      <c r="D95" s="7" t="n">
        <v>0.0124189814814815</v>
      </c>
      <c r="E95" s="7" t="n">
        <v>0.0142361111111111</v>
      </c>
      <c r="F95" s="7" t="n">
        <v>0.0182060185185185</v>
      </c>
      <c r="G95" s="7" t="n">
        <v>0.0286805555555556</v>
      </c>
      <c r="H95" s="7" t="n">
        <v>0.0304282407407407</v>
      </c>
    </row>
    <row r="96" customFormat="false" ht="15" hidden="false" customHeight="false" outlineLevel="0" collapsed="false">
      <c r="B96" s="1" t="s">
        <v>49</v>
      </c>
      <c r="C96" s="1" t="str">
        <f aca="false">LEFT(B96,LEN(B96)-2)</f>
        <v>TR17 0</v>
      </c>
      <c r="D96" s="7" t="n">
        <v>0.0116319444444444</v>
      </c>
      <c r="E96" s="7" t="n">
        <v>0.0132175925925926</v>
      </c>
      <c r="F96" s="7" t="n">
        <v>0.0179976851851852</v>
      </c>
      <c r="G96" s="7" t="n">
        <v>0.027662037037037</v>
      </c>
      <c r="H96" s="7" t="n">
        <v>0.0302199074074074</v>
      </c>
    </row>
    <row r="97" customFormat="false" ht="15" hidden="false" customHeight="false" outlineLevel="0" collapsed="false">
      <c r="B97" s="1" t="s">
        <v>138</v>
      </c>
      <c r="C97" s="1" t="str">
        <f aca="false">LEFT(B97,LEN(B97)-2)</f>
        <v>TR17 0</v>
      </c>
      <c r="D97" s="7" t="n">
        <v>0.0111921296296296</v>
      </c>
      <c r="E97" s="7" t="n">
        <v>0.0127777777777778</v>
      </c>
      <c r="F97" s="7" t="n">
        <v>0.0175578703703704</v>
      </c>
      <c r="G97" s="7" t="n">
        <v>0.0272222222222222</v>
      </c>
      <c r="H97" s="7" t="n">
        <v>0.0297800925925926</v>
      </c>
    </row>
    <row r="98" customFormat="false" ht="15" hidden="false" customHeight="false" outlineLevel="0" collapsed="false">
      <c r="B98" s="1" t="s">
        <v>140</v>
      </c>
      <c r="C98" s="1" t="str">
        <f aca="false">LEFT(B98,LEN(B98)-2)</f>
        <v>TR17 0</v>
      </c>
      <c r="D98" s="7" t="n">
        <v>0.0105439814814815</v>
      </c>
      <c r="E98" s="7" t="n">
        <v>0.0121296296296296</v>
      </c>
      <c r="F98" s="7" t="n">
        <v>0.0169097222222222</v>
      </c>
      <c r="G98" s="7" t="n">
        <v>0.0265740740740741</v>
      </c>
      <c r="H98" s="7" t="n">
        <v>0.0291319444444444</v>
      </c>
    </row>
    <row r="99" customFormat="false" ht="15" hidden="false" customHeight="false" outlineLevel="0" collapsed="false">
      <c r="B99" s="1" t="s">
        <v>35</v>
      </c>
      <c r="C99" s="1" t="str">
        <f aca="false">LEFT(B99,LEN(B99)-2)</f>
        <v>TR17 0</v>
      </c>
      <c r="D99" s="7" t="n">
        <v>0.0131481481481481</v>
      </c>
      <c r="E99" s="7" t="n">
        <v>0.0146643518518519</v>
      </c>
      <c r="F99" s="7" t="n">
        <v>0.0183449074074074</v>
      </c>
      <c r="G99" s="7" t="n">
        <v>0.0282060185185185</v>
      </c>
      <c r="H99" s="7" t="n">
        <v>0.0305671296296296</v>
      </c>
    </row>
    <row r="100" customFormat="false" ht="15" hidden="false" customHeight="false" outlineLevel="0" collapsed="false">
      <c r="B100" s="1" t="s">
        <v>143</v>
      </c>
      <c r="C100" s="1" t="str">
        <f aca="false">LEFT(B100,LEN(B100)-2)</f>
        <v>TR26 3</v>
      </c>
      <c r="D100" s="7" t="n">
        <v>0.016412037037037</v>
      </c>
      <c r="E100" s="7" t="n">
        <v>0.0181018518518519</v>
      </c>
      <c r="F100" s="7" t="n">
        <v>0.0157291666666667</v>
      </c>
      <c r="G100" s="7" t="n">
        <v>0.0276388888888889</v>
      </c>
      <c r="H100" s="7" t="n">
        <v>0.0279513888888889</v>
      </c>
    </row>
    <row r="101" customFormat="false" ht="15" hidden="false" customHeight="false" outlineLevel="0" collapsed="false">
      <c r="B101" s="1" t="s">
        <v>61</v>
      </c>
      <c r="C101" s="1" t="str">
        <f aca="false">LEFT(B101,LEN(B101)-2)</f>
        <v>TR26 2</v>
      </c>
      <c r="D101" s="7" t="n">
        <v>0.0141782407407407</v>
      </c>
      <c r="E101" s="7" t="n">
        <v>0.0203819444444444</v>
      </c>
      <c r="F101" s="7" t="n">
        <v>0.0180092592592593</v>
      </c>
      <c r="G101" s="7" t="n">
        <v>0.0299189814814815</v>
      </c>
      <c r="H101" s="7" t="n">
        <v>0.0302314814814815</v>
      </c>
    </row>
    <row r="102" customFormat="false" ht="15" hidden="false" customHeight="false" outlineLevel="0" collapsed="false">
      <c r="B102" s="1" t="s">
        <v>145</v>
      </c>
      <c r="C102" s="1" t="str">
        <f aca="false">LEFT(B102,LEN(B102)-2)</f>
        <v>TR26 3</v>
      </c>
      <c r="D102" s="7" t="n">
        <v>0.0130092592592593</v>
      </c>
      <c r="E102" s="7" t="n">
        <v>0.0179861111111111</v>
      </c>
      <c r="F102" s="7" t="n">
        <v>0.0156134259259259</v>
      </c>
      <c r="G102" s="7" t="n">
        <v>0.0275231481481481</v>
      </c>
      <c r="H102" s="7" t="n">
        <v>0.0278356481481481</v>
      </c>
    </row>
    <row r="103" customFormat="false" ht="15" hidden="false" customHeight="false" outlineLevel="0" collapsed="false">
      <c r="B103" s="1" t="s">
        <v>137</v>
      </c>
      <c r="C103" s="1" t="str">
        <f aca="false">LEFT(B103,LEN(B103)-2)</f>
        <v>TR26 1</v>
      </c>
      <c r="D103" s="7" t="n">
        <v>0.0161689814814815</v>
      </c>
      <c r="E103" s="7" t="n">
        <v>0.0208449074074074</v>
      </c>
      <c r="F103" s="7" t="n">
        <v>0.0184722222222222</v>
      </c>
      <c r="G103" s="7" t="n">
        <v>0.0303819444444444</v>
      </c>
      <c r="H103" s="7" t="n">
        <v>0.0306944444444444</v>
      </c>
    </row>
    <row r="104" customFormat="false" ht="15" hidden="false" customHeight="false" outlineLevel="0" collapsed="false">
      <c r="B104" s="1" t="s">
        <v>147</v>
      </c>
      <c r="C104" s="1" t="str">
        <f aca="false">LEFT(B104,LEN(B104)-2)</f>
        <v>TR26 1</v>
      </c>
      <c r="D104" s="7" t="n">
        <v>0.0161458333333333</v>
      </c>
      <c r="E104" s="7" t="n">
        <v>0.021099537037037</v>
      </c>
      <c r="F104" s="7" t="n">
        <v>0.0187268518518519</v>
      </c>
      <c r="G104" s="7" t="n">
        <v>0.0306365740740741</v>
      </c>
      <c r="H104" s="7" t="n">
        <v>0.0309490740740741</v>
      </c>
    </row>
    <row r="105" customFormat="false" ht="15" hidden="false" customHeight="false" outlineLevel="0" collapsed="false">
      <c r="B105" s="1" t="s">
        <v>148</v>
      </c>
      <c r="C105" s="1" t="str">
        <f aca="false">LEFT(B105,LEN(B105)-2)</f>
        <v>TR26 1</v>
      </c>
      <c r="D105" s="7" t="n">
        <v>0.0161226851851852</v>
      </c>
      <c r="E105" s="7" t="n">
        <v>0.0210763888888889</v>
      </c>
      <c r="F105" s="7" t="n">
        <v>0.0187037037037037</v>
      </c>
      <c r="G105" s="7" t="n">
        <v>0.0306134259259259</v>
      </c>
      <c r="H105" s="7" t="n">
        <v>0.0309259259259259</v>
      </c>
    </row>
    <row r="106" customFormat="false" ht="15" hidden="false" customHeight="false" outlineLevel="0" collapsed="false">
      <c r="B106" s="1" t="s">
        <v>42</v>
      </c>
      <c r="C106" s="1" t="str">
        <f aca="false">LEFT(B106,LEN(B106)-2)</f>
        <v>TR26 1</v>
      </c>
      <c r="D106" s="7" t="n">
        <v>0.0173263888888889</v>
      </c>
      <c r="E106" s="7" t="n">
        <v>0.0222800925925926</v>
      </c>
      <c r="F106" s="7" t="n">
        <v>0.0199074074074074</v>
      </c>
      <c r="G106" s="7" t="n">
        <v>0.0318171296296296</v>
      </c>
      <c r="H106" s="7" t="n">
        <v>0.0321296296296296</v>
      </c>
    </row>
    <row r="107" customFormat="false" ht="15" hidden="false" customHeight="false" outlineLevel="0" collapsed="false">
      <c r="B107" s="1" t="s">
        <v>13</v>
      </c>
      <c r="C107" s="1" t="str">
        <f aca="false">LEFT(B107,LEN(B107)-2)</f>
        <v>TR26 1</v>
      </c>
      <c r="D107" s="7" t="n">
        <v>0.0175462962962963</v>
      </c>
      <c r="E107" s="7" t="n">
        <v>0.0209837962962963</v>
      </c>
      <c r="F107" s="7" t="n">
        <v>0.0186111111111111</v>
      </c>
      <c r="G107" s="7" t="n">
        <v>0.0305208333333333</v>
      </c>
      <c r="H107" s="7" t="n">
        <v>0.0308333333333333</v>
      </c>
    </row>
    <row r="108" customFormat="false" ht="15" hidden="false" customHeight="false" outlineLevel="0" collapsed="false">
      <c r="B108" s="1" t="s">
        <v>133</v>
      </c>
      <c r="C108" s="1" t="str">
        <f aca="false">LEFT(B108,LEN(B108)-2)</f>
        <v>TR26 1</v>
      </c>
      <c r="D108" s="7" t="n">
        <v>0.0172222222222222</v>
      </c>
      <c r="E108" s="7" t="n">
        <v>0.0206597222222222</v>
      </c>
      <c r="F108" s="7" t="n">
        <v>0.018287037037037</v>
      </c>
      <c r="G108" s="7" t="n">
        <v>0.0301967592592593</v>
      </c>
      <c r="H108" s="7" t="n">
        <v>0.0305092592592593</v>
      </c>
    </row>
    <row r="109" customFormat="false" ht="15" hidden="false" customHeight="false" outlineLevel="0" collapsed="false">
      <c r="B109" s="1" t="s">
        <v>82</v>
      </c>
      <c r="C109" s="1" t="str">
        <f aca="false">LEFT(B109,LEN(B109)-2)</f>
        <v>TR26 1</v>
      </c>
      <c r="D109" s="7" t="n">
        <v>0.0186921296296296</v>
      </c>
      <c r="E109" s="7" t="n">
        <v>0.0227083333333333</v>
      </c>
      <c r="F109" s="7" t="n">
        <v>0.0203356481481481</v>
      </c>
      <c r="G109" s="7" t="n">
        <v>0.0322453703703704</v>
      </c>
      <c r="H109" s="7" t="n">
        <v>0.0325578703703704</v>
      </c>
    </row>
    <row r="110" customFormat="false" ht="15" hidden="false" customHeight="false" outlineLevel="0" collapsed="false">
      <c r="B110" s="1" t="s">
        <v>153</v>
      </c>
      <c r="C110" s="1" t="str">
        <f aca="false">LEFT(B110,LEN(B110)-2)</f>
        <v>TR26 1</v>
      </c>
      <c r="D110" s="7" t="n">
        <v>0.0197453703703704</v>
      </c>
      <c r="E110" s="7" t="n">
        <v>0.0231828703703704</v>
      </c>
      <c r="F110" s="7" t="n">
        <v>0.0208101851851852</v>
      </c>
      <c r="G110" s="7" t="n">
        <v>0.0327199074074074</v>
      </c>
      <c r="H110" s="7" t="n">
        <v>0.0330324074074074</v>
      </c>
    </row>
    <row r="111" customFormat="false" ht="15" hidden="false" customHeight="false" outlineLevel="0" collapsed="false">
      <c r="B111" s="1" t="s">
        <v>153</v>
      </c>
      <c r="C111" s="1" t="str">
        <f aca="false">LEFT(B111,LEN(B111)-2)</f>
        <v>TR26 1</v>
      </c>
      <c r="D111" s="7" t="n">
        <v>0.0197453703703704</v>
      </c>
      <c r="E111" s="7" t="n">
        <v>0.0231828703703704</v>
      </c>
      <c r="F111" s="7" t="n">
        <v>0.0208101851851852</v>
      </c>
      <c r="G111" s="7" t="n">
        <v>0.0327199074074074</v>
      </c>
      <c r="H111" s="7" t="n">
        <v>0.0330324074074074</v>
      </c>
    </row>
    <row r="112" customFormat="false" ht="15" hidden="false" customHeight="false" outlineLevel="0" collapsed="false">
      <c r="B112" s="1" t="s">
        <v>156</v>
      </c>
      <c r="C112" s="1" t="str">
        <f aca="false">LEFT(B112,LEN(B112)-2)</f>
        <v>TR26 2</v>
      </c>
      <c r="D112" s="7" t="n">
        <v>0.0167013888888889</v>
      </c>
      <c r="E112" s="7" t="n">
        <v>0.0174421296296296</v>
      </c>
      <c r="F112" s="7" t="n">
        <v>0.0150694444444444</v>
      </c>
      <c r="G112" s="7" t="n">
        <v>0.0269791666666667</v>
      </c>
      <c r="H112" s="7" t="n">
        <v>0.0272916666666667</v>
      </c>
    </row>
    <row r="113" customFormat="false" ht="15" hidden="false" customHeight="false" outlineLevel="0" collapsed="false">
      <c r="B113" s="1" t="s">
        <v>37</v>
      </c>
      <c r="C113" s="1" t="str">
        <f aca="false">LEFT(B113,LEN(B113)-2)</f>
        <v>TR26 2</v>
      </c>
      <c r="D113" s="7" t="n">
        <v>0.0155555555555556</v>
      </c>
      <c r="E113" s="7" t="n">
        <v>0.0174421296296296</v>
      </c>
      <c r="F113" s="7" t="n">
        <v>0.0150694444444444</v>
      </c>
      <c r="G113" s="7" t="n">
        <v>0.0269791666666667</v>
      </c>
      <c r="H113" s="7" t="n">
        <v>0.0272916666666667</v>
      </c>
    </row>
    <row r="114" customFormat="false" ht="15" hidden="false" customHeight="false" outlineLevel="0" collapsed="false">
      <c r="B114" s="1" t="s">
        <v>158</v>
      </c>
      <c r="C114" s="1" t="str">
        <f aca="false">LEFT(B114,LEN(B114)-2)</f>
        <v>TR26 2</v>
      </c>
      <c r="D114" s="7" t="n">
        <v>0.0152662037037037</v>
      </c>
      <c r="E114" s="7" t="n">
        <v>0.0169791666666667</v>
      </c>
      <c r="F114" s="7" t="n">
        <v>0.0146064814814815</v>
      </c>
      <c r="G114" s="7" t="n">
        <v>0.0265162037037037</v>
      </c>
      <c r="H114" s="7" t="n">
        <v>0.0268287037037037</v>
      </c>
    </row>
    <row r="115" customFormat="false" ht="15" hidden="false" customHeight="false" outlineLevel="0" collapsed="false">
      <c r="B115" s="1" t="s">
        <v>159</v>
      </c>
      <c r="C115" s="1" t="str">
        <f aca="false">LEFT(B115,LEN(B115)-2)</f>
        <v>TR26 2</v>
      </c>
      <c r="D115" s="7" t="n">
        <v>0.0176273148148148</v>
      </c>
      <c r="E115" s="7" t="n">
        <v>0.0184027777777778</v>
      </c>
      <c r="F115" s="7" t="n">
        <v>0.0160300925925926</v>
      </c>
      <c r="G115" s="7" t="n">
        <v>0.0279398148148148</v>
      </c>
      <c r="H115" s="7" t="n">
        <v>0.0282523148148148</v>
      </c>
    </row>
    <row r="116" customFormat="false" ht="15" hidden="false" customHeight="false" outlineLevel="0" collapsed="false">
      <c r="B116" s="1" t="s">
        <v>161</v>
      </c>
      <c r="C116" s="1" t="str">
        <f aca="false">LEFT(B116,LEN(B116)-2)</f>
        <v>TR26 2</v>
      </c>
      <c r="D116" s="7" t="n">
        <v>0.017974537037037</v>
      </c>
      <c r="E116" s="7" t="n">
        <v>0.0193865740740741</v>
      </c>
      <c r="F116" s="7" t="n">
        <v>0.0170138888888889</v>
      </c>
      <c r="G116" s="7" t="n">
        <v>0.0289236111111111</v>
      </c>
      <c r="H116" s="7" t="n">
        <v>0.0292361111111111</v>
      </c>
    </row>
    <row r="117" customFormat="false" ht="15" hidden="false" customHeight="false" outlineLevel="0" collapsed="false">
      <c r="B117" s="1" t="s">
        <v>146</v>
      </c>
      <c r="C117" s="1" t="str">
        <f aca="false">LEFT(B117,LEN(B117)-2)</f>
        <v>TR13 9</v>
      </c>
      <c r="D117" s="7" t="n">
        <v>0.0219328703703704</v>
      </c>
      <c r="E117" s="7" t="n">
        <v>0.00626157407407407</v>
      </c>
      <c r="F117" s="7" t="n">
        <v>0.0198958333333333</v>
      </c>
      <c r="G117" s="7" t="n">
        <v>0.0211458333333333</v>
      </c>
      <c r="H117" s="7" t="n">
        <v>0.0332523148148148</v>
      </c>
    </row>
    <row r="118" customFormat="false" ht="15" hidden="false" customHeight="false" outlineLevel="0" collapsed="false">
      <c r="B118" s="1" t="s">
        <v>162</v>
      </c>
      <c r="C118" s="1" t="str">
        <f aca="false">LEFT(B118,LEN(B118)-2)</f>
        <v>TR13 9</v>
      </c>
      <c r="D118" s="7" t="n">
        <v>0.0210648148148148</v>
      </c>
      <c r="E118" s="7" t="n">
        <v>0.00547453703703704</v>
      </c>
      <c r="F118" s="7" t="n">
        <v>0.0190277777777778</v>
      </c>
      <c r="G118" s="7" t="n">
        <v>0.0203587962962963</v>
      </c>
      <c r="H118" s="7" t="n">
        <v>0.0323842592592593</v>
      </c>
    </row>
    <row r="119" customFormat="false" ht="15" hidden="false" customHeight="false" outlineLevel="0" collapsed="false">
      <c r="B119" s="1" t="s">
        <v>127</v>
      </c>
      <c r="C119" s="1" t="str">
        <f aca="false">LEFT(B119,LEN(B119)-2)</f>
        <v>TR13 9</v>
      </c>
      <c r="D119" s="7" t="n">
        <v>0.0209722222222222</v>
      </c>
      <c r="E119" s="7" t="n">
        <v>0.00467592592592593</v>
      </c>
      <c r="F119" s="7" t="n">
        <v>0.0189351851851852</v>
      </c>
      <c r="G119" s="7" t="n">
        <v>0.0195601851851852</v>
      </c>
      <c r="H119" s="7" t="n">
        <v>0.0322916666666667</v>
      </c>
    </row>
    <row r="120" customFormat="false" ht="15" hidden="false" customHeight="false" outlineLevel="0" collapsed="false">
      <c r="B120" s="1" t="s">
        <v>164</v>
      </c>
      <c r="C120" s="1" t="str">
        <f aca="false">LEFT(B120,LEN(B120)-2)</f>
        <v>TR12 7</v>
      </c>
      <c r="D120" s="7" t="n">
        <v>0.0253703703703704</v>
      </c>
      <c r="E120" s="7" t="n">
        <v>0.00395833333333333</v>
      </c>
      <c r="F120" s="7" t="n">
        <v>0.0202546296296296</v>
      </c>
      <c r="G120" s="7" t="n">
        <v>0.01875</v>
      </c>
      <c r="H120" s="7" t="n">
        <v>0.0333101851851852</v>
      </c>
    </row>
    <row r="121" customFormat="false" ht="15" hidden="false" customHeight="false" outlineLevel="0" collapsed="false">
      <c r="B121" s="1" t="s">
        <v>105</v>
      </c>
      <c r="C121" s="1" t="str">
        <f aca="false">LEFT(B121,LEN(B121)-2)</f>
        <v>TR20 9</v>
      </c>
      <c r="D121" s="7" t="n">
        <v>0.0132175925925926</v>
      </c>
      <c r="E121" s="7" t="n">
        <v>0.0115856481481481</v>
      </c>
      <c r="F121" s="7" t="n">
        <v>0.0195833333333333</v>
      </c>
      <c r="G121" s="7" t="n">
        <v>0.0260300925925926</v>
      </c>
      <c r="H121" s="7" t="n">
        <v>0.0318055555555556</v>
      </c>
    </row>
    <row r="122" customFormat="false" ht="15" hidden="false" customHeight="false" outlineLevel="0" collapsed="false">
      <c r="B122" s="1" t="s">
        <v>15</v>
      </c>
      <c r="C122" s="1" t="str">
        <f aca="false">LEFT(B122,LEN(B122)-2)</f>
        <v>TR27 6</v>
      </c>
      <c r="D122" s="7" t="n">
        <v>0.0142361111111111</v>
      </c>
      <c r="E122" s="7" t="n">
        <v>0.0163888888888889</v>
      </c>
      <c r="F122" s="7" t="n">
        <v>0.0152662037037037</v>
      </c>
      <c r="G122" s="7" t="n">
        <v>0.0271759259259259</v>
      </c>
      <c r="H122" s="7" t="n">
        <v>0.0274884259259259</v>
      </c>
    </row>
    <row r="123" customFormat="false" ht="15" hidden="false" customHeight="false" outlineLevel="0" collapsed="false">
      <c r="B123" s="1" t="s">
        <v>166</v>
      </c>
      <c r="C123" s="1" t="str">
        <f aca="false">LEFT(B123,LEN(B123)-2)</f>
        <v>TR27 6</v>
      </c>
      <c r="D123" s="7" t="n">
        <v>0.0130902777777778</v>
      </c>
      <c r="E123" s="7" t="n">
        <v>0.0141319444444444</v>
      </c>
      <c r="F123" s="7" t="n">
        <v>0.0103819444444444</v>
      </c>
      <c r="G123" s="7" t="n">
        <v>0.0222916666666667</v>
      </c>
      <c r="H123" s="7" t="n">
        <v>0.0226041666666667</v>
      </c>
    </row>
    <row r="124" customFormat="false" ht="15" hidden="false" customHeight="false" outlineLevel="0" collapsed="false">
      <c r="B124" s="1" t="s">
        <v>168</v>
      </c>
      <c r="C124" s="1" t="str">
        <f aca="false">LEFT(B124,LEN(B124)-2)</f>
        <v>TR27 4</v>
      </c>
      <c r="D124" s="7" t="n">
        <v>0.0144444444444444</v>
      </c>
      <c r="E124" s="7" t="n">
        <v>0.0129050925925926</v>
      </c>
      <c r="F124" s="7" t="n">
        <v>0.0119791666666667</v>
      </c>
      <c r="G124" s="7" t="n">
        <v>0.0238888888888889</v>
      </c>
      <c r="H124" s="7" t="n">
        <v>0.0242013888888889</v>
      </c>
    </row>
    <row r="125" customFormat="false" ht="15" hidden="false" customHeight="false" outlineLevel="0" collapsed="false">
      <c r="B125" s="1" t="s">
        <v>100</v>
      </c>
      <c r="C125" s="1" t="str">
        <f aca="false">LEFT(B125,LEN(B125)-2)</f>
        <v>TR27 4</v>
      </c>
      <c r="D125" s="7" t="n">
        <v>0.015474537037037</v>
      </c>
      <c r="E125" s="7" t="n">
        <v>0.0136921296296296</v>
      </c>
      <c r="F125" s="7" t="n">
        <v>0.0129976851851852</v>
      </c>
      <c r="G125" s="7" t="n">
        <v>0.0249074074074074</v>
      </c>
      <c r="H125" s="7" t="n">
        <v>0.0252199074074074</v>
      </c>
    </row>
    <row r="126" customFormat="false" ht="15" hidden="false" customHeight="false" outlineLevel="0" collapsed="false">
      <c r="B126" s="1" t="s">
        <v>39</v>
      </c>
      <c r="C126" s="1" t="str">
        <f aca="false">LEFT(B126,LEN(B126)-2)</f>
        <v>TR20 9</v>
      </c>
      <c r="D126" s="7" t="n">
        <v>0.0146759259259259</v>
      </c>
      <c r="E126" s="7" t="n">
        <v>0.00857638888888889</v>
      </c>
      <c r="F126" s="7" t="n">
        <v>0.0196759259259259</v>
      </c>
      <c r="G126" s="7" t="n">
        <v>0.0230208333333333</v>
      </c>
      <c r="H126" s="7" t="n">
        <v>0.0330324074074074</v>
      </c>
    </row>
    <row r="127" customFormat="false" ht="15" hidden="false" customHeight="false" outlineLevel="0" collapsed="false">
      <c r="B127" s="1" t="s">
        <v>24</v>
      </c>
      <c r="C127" s="1" t="str">
        <f aca="false">LEFT(B127,LEN(B127)-2)</f>
        <v>TR27 6</v>
      </c>
      <c r="D127" s="7" t="n">
        <v>0.0172916666666667</v>
      </c>
      <c r="E127" s="7" t="n">
        <v>0.00908564814814815</v>
      </c>
      <c r="F127" s="7" t="n">
        <v>0.0135532407407407</v>
      </c>
      <c r="G127" s="7" t="n">
        <v>0.0215856481481481</v>
      </c>
      <c r="H127" s="7" t="n">
        <v>0.025775462962963</v>
      </c>
    </row>
    <row r="128" customFormat="false" ht="15" hidden="false" customHeight="false" outlineLevel="0" collapsed="false">
      <c r="B128" s="1" t="s">
        <v>118</v>
      </c>
      <c r="C128" s="1" t="str">
        <f aca="false">LEFT(B128,LEN(B128)-2)</f>
        <v>TR26 3</v>
      </c>
      <c r="D128" s="7" t="n">
        <v>0.0151736111111111</v>
      </c>
      <c r="E128" s="7" t="n">
        <v>0.0159722222222222</v>
      </c>
      <c r="F128" s="7" t="n">
        <v>0.013599537037037</v>
      </c>
      <c r="G128" s="7" t="n">
        <v>0.0255092592592593</v>
      </c>
      <c r="H128" s="7" t="n">
        <v>0.0258217592592593</v>
      </c>
    </row>
    <row r="129" customFormat="false" ht="15" hidden="false" customHeight="false" outlineLevel="0" collapsed="false">
      <c r="B129" s="1" t="s">
        <v>173</v>
      </c>
      <c r="C129" s="1" t="str">
        <f aca="false">LEFT(B129,LEN(B129)-2)</f>
        <v>TR27 4</v>
      </c>
      <c r="D129" s="7" t="n">
        <v>0.0146759259259259</v>
      </c>
      <c r="E129" s="7" t="n">
        <v>0.0131365740740741</v>
      </c>
      <c r="F129" s="7" t="n">
        <v>0.0103240740740741</v>
      </c>
      <c r="G129" s="7" t="n">
        <v>0.0222337962962963</v>
      </c>
      <c r="H129" s="7" t="n">
        <v>0.0225462962962963</v>
      </c>
    </row>
    <row r="130" customFormat="false" ht="15" hidden="false" customHeight="false" outlineLevel="0" collapsed="false">
      <c r="B130" s="1" t="s">
        <v>175</v>
      </c>
      <c r="C130" s="1" t="str">
        <f aca="false">LEFT(B130,LEN(B130)-2)</f>
        <v>TR27 4</v>
      </c>
      <c r="D130" s="7" t="n">
        <v>0.0163773148148148</v>
      </c>
      <c r="E130" s="7" t="n">
        <v>0.0145949074074074</v>
      </c>
      <c r="F130" s="7" t="n">
        <v>0.0118634259259259</v>
      </c>
      <c r="G130" s="7" t="n">
        <v>0.0237731481481481</v>
      </c>
      <c r="H130" s="7" t="n">
        <v>0.0240856481481481</v>
      </c>
    </row>
    <row r="131" customFormat="false" ht="15" hidden="false" customHeight="false" outlineLevel="0" collapsed="false">
      <c r="B131" s="1" t="s">
        <v>96</v>
      </c>
      <c r="C131" s="1" t="str">
        <f aca="false">LEFT(B131,LEN(B131)-2)</f>
        <v>TR27 5</v>
      </c>
      <c r="D131" s="7" t="n">
        <v>0.0194907407407407</v>
      </c>
      <c r="E131" s="7" t="n">
        <v>0.0179398148148148</v>
      </c>
      <c r="F131" s="7" t="n">
        <v>0.0130324074074074</v>
      </c>
      <c r="G131" s="7" t="n">
        <v>0.0249421296296296</v>
      </c>
      <c r="H131" s="7" t="n">
        <v>0.0252546296296296</v>
      </c>
    </row>
    <row r="132" customFormat="false" ht="15" hidden="false" customHeight="false" outlineLevel="0" collapsed="false">
      <c r="B132" s="1" t="s">
        <v>178</v>
      </c>
      <c r="C132" s="1" t="str">
        <f aca="false">LEFT(B132,LEN(B132)-2)</f>
        <v>TR27 4</v>
      </c>
      <c r="D132" s="7" t="n">
        <v>0.0164236111111111</v>
      </c>
      <c r="E132" s="7" t="n">
        <v>0.0146412037037037</v>
      </c>
      <c r="F132" s="7" t="n">
        <v>0.0118287037037037</v>
      </c>
      <c r="G132" s="7" t="n">
        <v>0.0237384259259259</v>
      </c>
      <c r="H132" s="7" t="n">
        <v>0.0240509259259259</v>
      </c>
    </row>
    <row r="133" customFormat="false" ht="15" hidden="false" customHeight="false" outlineLevel="0" collapsed="false">
      <c r="B133" s="1" t="s">
        <v>179</v>
      </c>
      <c r="C133" s="1" t="str">
        <f aca="false">LEFT(B133,LEN(B133)-2)</f>
        <v>TR27 4</v>
      </c>
      <c r="D133" s="7" t="n">
        <v>0.0169907407407407</v>
      </c>
      <c r="E133" s="7" t="n">
        <v>0.0152083333333333</v>
      </c>
      <c r="F133" s="7" t="n">
        <v>0.0119560185185185</v>
      </c>
      <c r="G133" s="7" t="n">
        <v>0.0238657407407407</v>
      </c>
      <c r="H133" s="7" t="n">
        <v>0.0241782407407407</v>
      </c>
    </row>
    <row r="134" customFormat="false" ht="15" hidden="false" customHeight="false" outlineLevel="0" collapsed="false">
      <c r="B134" s="1" t="s">
        <v>181</v>
      </c>
      <c r="C134" s="1" t="str">
        <f aca="false">LEFT(B134,LEN(B134)-2)</f>
        <v>TR27 5</v>
      </c>
      <c r="D134" s="7" t="n">
        <v>0.0168055555555556</v>
      </c>
      <c r="E134" s="7" t="n">
        <v>0.0152662037037037</v>
      </c>
      <c r="F134" s="7" t="n">
        <v>0.0111226851851852</v>
      </c>
      <c r="G134" s="7" t="n">
        <v>0.0230324074074074</v>
      </c>
      <c r="H134" s="7" t="n">
        <v>0.0233449074074074</v>
      </c>
    </row>
    <row r="135" customFormat="false" ht="15" hidden="false" customHeight="false" outlineLevel="0" collapsed="false">
      <c r="B135" s="1" t="s">
        <v>183</v>
      </c>
      <c r="C135" s="1" t="str">
        <f aca="false">LEFT(B135,LEN(B135)-2)</f>
        <v>TR27 4</v>
      </c>
      <c r="D135" s="7" t="n">
        <v>0.0162731481481481</v>
      </c>
      <c r="E135" s="7" t="n">
        <v>0.012650462962963</v>
      </c>
      <c r="F135" s="7" t="n">
        <v>0.00959490740740741</v>
      </c>
      <c r="G135" s="7" t="n">
        <v>0.0215046296296296</v>
      </c>
      <c r="H135" s="7" t="n">
        <v>0.0218171296296296</v>
      </c>
    </row>
    <row r="136" customFormat="false" ht="15" hidden="false" customHeight="false" outlineLevel="0" collapsed="false">
      <c r="B136" s="1" t="s">
        <v>184</v>
      </c>
      <c r="C136" s="1" t="str">
        <f aca="false">LEFT(B136,LEN(B136)-2)</f>
        <v>TR27 6</v>
      </c>
      <c r="D136" s="7" t="n">
        <v>0.0187152777777778</v>
      </c>
      <c r="E136" s="7" t="n">
        <v>0.0083912037037037</v>
      </c>
      <c r="F136" s="7" t="n">
        <v>0.012025462962963</v>
      </c>
      <c r="G136" s="7" t="n">
        <v>0.0205902777777778</v>
      </c>
      <c r="H136" s="7" t="n">
        <v>0.0253819444444444</v>
      </c>
    </row>
    <row r="137" customFormat="false" ht="15" hidden="false" customHeight="false" outlineLevel="0" collapsed="false">
      <c r="B137" s="1" t="s">
        <v>17</v>
      </c>
      <c r="C137" s="1" t="str">
        <f aca="false">LEFT(B137,LEN(B137)-2)</f>
        <v>TR13 8</v>
      </c>
      <c r="D137" s="7" t="n">
        <v>0.0212962962962963</v>
      </c>
      <c r="E137" s="7" t="n">
        <v>0.00263888888888889</v>
      </c>
      <c r="F137" s="7" t="n">
        <v>0.0162037037037037</v>
      </c>
      <c r="G137" s="7" t="n">
        <v>0.0162731481481481</v>
      </c>
      <c r="H137" s="7" t="n">
        <v>0.0292592592592593</v>
      </c>
    </row>
    <row r="138" customFormat="false" ht="15" hidden="false" customHeight="false" outlineLevel="0" collapsed="false">
      <c r="B138" s="1" t="s">
        <v>187</v>
      </c>
      <c r="C138" s="1" t="str">
        <f aca="false">LEFT(B138,LEN(B138)-2)</f>
        <v>TR13 8</v>
      </c>
      <c r="D138" s="7" t="n">
        <v>0.0233449074074074</v>
      </c>
      <c r="E138" s="7" t="n">
        <v>0.00510416666666667</v>
      </c>
      <c r="F138" s="7" t="n">
        <v>0.0182523148148148</v>
      </c>
      <c r="G138" s="7" t="n">
        <v>0.0185763888888889</v>
      </c>
      <c r="H138" s="7" t="n">
        <v>0.0313078703703704</v>
      </c>
    </row>
    <row r="139" customFormat="false" ht="15" hidden="false" customHeight="false" outlineLevel="0" collapsed="false">
      <c r="B139" s="1" t="s">
        <v>189</v>
      </c>
      <c r="C139" s="1" t="str">
        <f aca="false">LEFT(B139,LEN(B139)-2)</f>
        <v>TR13 8</v>
      </c>
      <c r="D139" s="7" t="n">
        <v>0.0242476851851852</v>
      </c>
      <c r="E139" s="7" t="n">
        <v>0.0046875</v>
      </c>
      <c r="F139" s="7" t="n">
        <v>0.0167824074074074</v>
      </c>
      <c r="G139" s="7" t="n">
        <v>0.0173726851851852</v>
      </c>
      <c r="H139" s="7" t="n">
        <v>0.029837962962963</v>
      </c>
    </row>
    <row r="140" customFormat="false" ht="15" hidden="false" customHeight="false" outlineLevel="0" collapsed="false">
      <c r="B140" s="1" t="s">
        <v>154</v>
      </c>
      <c r="C140" s="1" t="str">
        <f aca="false">LEFT(B140,LEN(B140)-2)</f>
        <v>TR14 0</v>
      </c>
      <c r="D140" s="7" t="n">
        <v>0.0228472222222222</v>
      </c>
      <c r="E140" s="7" t="n">
        <v>0.0122916666666667</v>
      </c>
      <c r="F140" s="7" t="n">
        <v>0.0090625</v>
      </c>
      <c r="G140" s="7" t="n">
        <v>0.0215509259259259</v>
      </c>
      <c r="H140" s="7" t="n">
        <v>0.022025462962963</v>
      </c>
    </row>
    <row r="141" customFormat="false" ht="15" hidden="false" customHeight="false" outlineLevel="0" collapsed="false">
      <c r="B141" s="1" t="s">
        <v>171</v>
      </c>
      <c r="C141" s="1" t="str">
        <f aca="false">LEFT(B141,LEN(B141)-2)</f>
        <v>TR14 0</v>
      </c>
      <c r="D141" s="7" t="n">
        <v>0.0216898148148148</v>
      </c>
      <c r="E141" s="7" t="n">
        <v>0.012337962962963</v>
      </c>
      <c r="F141" s="7" t="n">
        <v>0.00790509259259259</v>
      </c>
      <c r="G141" s="7" t="n">
        <v>0.0209027777777778</v>
      </c>
      <c r="H141" s="7" t="n">
        <v>0.0208680555555556</v>
      </c>
    </row>
    <row r="142" customFormat="false" ht="15" hidden="false" customHeight="false" outlineLevel="0" collapsed="false">
      <c r="B142" s="1" t="s">
        <v>191</v>
      </c>
      <c r="C142" s="1" t="str">
        <f aca="false">LEFT(B142,LEN(B142)-2)</f>
        <v>TR14 7</v>
      </c>
      <c r="D142" s="7" t="n">
        <v>0.0203587962962963</v>
      </c>
      <c r="E142" s="7" t="n">
        <v>0.0128819444444444</v>
      </c>
      <c r="F142" s="7" t="n">
        <v>0.00731481481481482</v>
      </c>
      <c r="G142" s="7" t="n">
        <v>0.019224537037037</v>
      </c>
      <c r="H142" s="7" t="n">
        <v>0.019537037037037</v>
      </c>
    </row>
    <row r="143" customFormat="false" ht="15" hidden="false" customHeight="false" outlineLevel="0" collapsed="false">
      <c r="B143" s="1" t="s">
        <v>29</v>
      </c>
      <c r="C143" s="1" t="str">
        <f aca="false">LEFT(B143,LEN(B143)-2)</f>
        <v>TR14 8</v>
      </c>
      <c r="D143" s="7" t="n">
        <v>0.0216087962962963</v>
      </c>
      <c r="E143" s="7" t="n">
        <v>0.0126041666666667</v>
      </c>
      <c r="F143" s="7" t="n">
        <v>0.00604166666666667</v>
      </c>
      <c r="G143" s="7" t="n">
        <v>0.0190856481481482</v>
      </c>
      <c r="H143" s="7" t="n">
        <v>0.0193981481481482</v>
      </c>
    </row>
    <row r="144" customFormat="false" ht="15" hidden="false" customHeight="false" outlineLevel="0" collapsed="false">
      <c r="B144" s="1" t="s">
        <v>25</v>
      </c>
      <c r="C144" s="1" t="str">
        <f aca="false">LEFT(B144,LEN(B144)-2)</f>
        <v>TR14 9</v>
      </c>
      <c r="D144" s="7" t="n">
        <v>0.0244097222222222</v>
      </c>
      <c r="E144" s="7" t="n">
        <v>0.014224537037037</v>
      </c>
      <c r="F144" s="7" t="n">
        <v>0.00787037037037037</v>
      </c>
      <c r="G144" s="7" t="n">
        <v>0.017037037037037</v>
      </c>
      <c r="H144" s="7" t="n">
        <v>0.0212268518518519</v>
      </c>
    </row>
    <row r="145" customFormat="false" ht="15" hidden="false" customHeight="false" outlineLevel="0" collapsed="false">
      <c r="B145" s="1" t="s">
        <v>92</v>
      </c>
      <c r="C145" s="1" t="str">
        <f aca="false">LEFT(B145,LEN(B145)-2)</f>
        <v>TR14 7</v>
      </c>
      <c r="D145" s="7" t="n">
        <v>0.0238078703703704</v>
      </c>
      <c r="E145" s="7" t="n">
        <v>0.0146875</v>
      </c>
      <c r="F145" s="7" t="n">
        <v>0.00726851851851852</v>
      </c>
      <c r="G145" s="7" t="n">
        <v>0.0194560185185185</v>
      </c>
      <c r="H145" s="7" t="n">
        <v>0.020625</v>
      </c>
    </row>
    <row r="146" customFormat="false" ht="15" hidden="false" customHeight="false" outlineLevel="0" collapsed="false">
      <c r="B146" s="1" t="s">
        <v>195</v>
      </c>
      <c r="C146" s="1" t="str">
        <f aca="false">LEFT(B146,LEN(B146)-2)</f>
        <v>TR14 8</v>
      </c>
      <c r="D146" s="7" t="n">
        <v>0.0216087962962963</v>
      </c>
      <c r="E146" s="7" t="n">
        <v>0.0130671296296296</v>
      </c>
      <c r="F146" s="7" t="n">
        <v>0.00506944444444444</v>
      </c>
      <c r="G146" s="7" t="n">
        <v>0.0181134259259259</v>
      </c>
      <c r="H146" s="7" t="n">
        <v>0.0184259259259259</v>
      </c>
    </row>
    <row r="147" customFormat="false" ht="15" hidden="false" customHeight="false" outlineLevel="0" collapsed="false">
      <c r="B147" s="1" t="s">
        <v>196</v>
      </c>
      <c r="C147" s="1" t="str">
        <f aca="false">LEFT(B147,LEN(B147)-2)</f>
        <v>TR14 8</v>
      </c>
      <c r="D147" s="7" t="n">
        <v>0.0222685185185185</v>
      </c>
      <c r="E147" s="7" t="n">
        <v>0.0143865740740741</v>
      </c>
      <c r="F147" s="7" t="n">
        <v>0.00572916666666667</v>
      </c>
      <c r="G147" s="7" t="n">
        <v>0.0187731481481481</v>
      </c>
      <c r="H147" s="7" t="n">
        <v>0.0190856481481482</v>
      </c>
    </row>
    <row r="148" customFormat="false" ht="15" hidden="false" customHeight="false" outlineLevel="0" collapsed="false">
      <c r="B148" s="1" t="s">
        <v>197</v>
      </c>
      <c r="C148" s="1" t="str">
        <f aca="false">LEFT(B148,LEN(B148)-2)</f>
        <v>TR14 8</v>
      </c>
      <c r="D148" s="7" t="n">
        <v>0.0217476851851852</v>
      </c>
      <c r="E148" s="7" t="n">
        <v>0.0139351851851852</v>
      </c>
      <c r="F148" s="7" t="n">
        <v>0.00520833333333333</v>
      </c>
      <c r="G148" s="7" t="n">
        <v>0.0182523148148148</v>
      </c>
      <c r="H148" s="7" t="n">
        <v>0.0185648148148148</v>
      </c>
    </row>
    <row r="149" customFormat="false" ht="15" hidden="false" customHeight="false" outlineLevel="0" collapsed="false">
      <c r="B149" s="1" t="s">
        <v>139</v>
      </c>
      <c r="C149" s="1" t="str">
        <f aca="false">LEFT(B149,LEN(B149)-2)</f>
        <v>TR14 8</v>
      </c>
      <c r="D149" s="7" t="n">
        <v>0.0202199074074074</v>
      </c>
      <c r="E149" s="7" t="n">
        <v>0.0141319444444444</v>
      </c>
      <c r="F149" s="7" t="n">
        <v>0.00368055555555556</v>
      </c>
      <c r="G149" s="7" t="n">
        <v>0.016724537037037</v>
      </c>
      <c r="H149" s="7" t="n">
        <v>0.017037037037037</v>
      </c>
    </row>
    <row r="150" customFormat="false" ht="15" hidden="false" customHeight="false" outlineLevel="0" collapsed="false">
      <c r="B150" s="1" t="s">
        <v>182</v>
      </c>
      <c r="C150" s="1" t="str">
        <f aca="false">LEFT(B150,LEN(B150)-2)</f>
        <v>TR16 4</v>
      </c>
      <c r="D150" s="7" t="n">
        <v>0.0237731481481481</v>
      </c>
      <c r="E150" s="7" t="n">
        <v>0.0190162037037037</v>
      </c>
      <c r="F150" s="7" t="n">
        <v>0.00594907407407407</v>
      </c>
      <c r="G150" s="7" t="n">
        <v>0.0182175925925926</v>
      </c>
      <c r="H150" s="7" t="n">
        <v>0.0190509259259259</v>
      </c>
    </row>
    <row r="151" customFormat="false" ht="15" hidden="false" customHeight="false" outlineLevel="0" collapsed="false">
      <c r="B151" s="1" t="s">
        <v>200</v>
      </c>
      <c r="C151" s="1" t="str">
        <f aca="false">LEFT(B151,LEN(B151)-2)</f>
        <v>TR16 4</v>
      </c>
      <c r="D151" s="7" t="n">
        <v>0.0251851851851852</v>
      </c>
      <c r="E151" s="7" t="n">
        <v>0.0205092592592593</v>
      </c>
      <c r="F151" s="7" t="n">
        <v>0.00578703703703704</v>
      </c>
      <c r="G151" s="7" t="n">
        <v>0.0180555555555556</v>
      </c>
      <c r="H151" s="7" t="n">
        <v>0.0188888888888889</v>
      </c>
    </row>
    <row r="152" customFormat="false" ht="15" hidden="false" customHeight="false" outlineLevel="0" collapsed="false">
      <c r="B152" s="1" t="s">
        <v>202</v>
      </c>
      <c r="C152" s="1" t="str">
        <f aca="false">LEFT(B152,LEN(B152)-2)</f>
        <v>TR12 7</v>
      </c>
      <c r="D152" s="7" t="n">
        <v>0.0335763888888889</v>
      </c>
      <c r="E152" s="7" t="n">
        <v>0.0121643518518519</v>
      </c>
      <c r="F152" s="7" t="n">
        <v>0.0284606481481481</v>
      </c>
      <c r="G152" s="7" t="n">
        <v>0.026087962962963</v>
      </c>
      <c r="H152" s="7" t="n">
        <v>0.0415162037037037</v>
      </c>
    </row>
    <row r="153" customFormat="false" ht="15" hidden="false" customHeight="false" outlineLevel="0" collapsed="false">
      <c r="B153" s="1" t="s">
        <v>185</v>
      </c>
      <c r="C153" s="1" t="str">
        <f aca="false">LEFT(B153,LEN(B153)-2)</f>
        <v>TR12 7</v>
      </c>
      <c r="D153" s="7" t="n">
        <v>0.0320833333333333</v>
      </c>
      <c r="E153" s="7" t="n">
        <v>0.0106712962962963</v>
      </c>
      <c r="F153" s="7" t="n">
        <v>0.0269675925925926</v>
      </c>
      <c r="G153" s="7" t="n">
        <v>0.0245949074074074</v>
      </c>
      <c r="H153" s="7" t="n">
        <v>0.0400231481481482</v>
      </c>
    </row>
    <row r="154" customFormat="false" ht="15" hidden="false" customHeight="false" outlineLevel="0" collapsed="false">
      <c r="B154" s="1" t="s">
        <v>81</v>
      </c>
      <c r="C154" s="1" t="str">
        <f aca="false">LEFT(B154,LEN(B154)-2)</f>
        <v>TR12 7</v>
      </c>
      <c r="D154" s="7" t="n">
        <v>0.03125</v>
      </c>
      <c r="E154" s="7" t="n">
        <v>0.00983796296296296</v>
      </c>
      <c r="F154" s="7" t="n">
        <v>0.0261342592592593</v>
      </c>
      <c r="G154" s="7" t="n">
        <v>0.0237615740740741</v>
      </c>
      <c r="H154" s="7" t="n">
        <v>0.0391898148148148</v>
      </c>
    </row>
    <row r="155" customFormat="false" ht="15" hidden="false" customHeight="false" outlineLevel="0" collapsed="false">
      <c r="B155" s="1" t="s">
        <v>205</v>
      </c>
      <c r="C155" s="1" t="str">
        <f aca="false">LEFT(B155,LEN(B155)-2)</f>
        <v>TR12 7</v>
      </c>
      <c r="D155" s="7" t="n">
        <v>0.0304976851851852</v>
      </c>
      <c r="E155" s="7" t="n">
        <v>0.00908564814814815</v>
      </c>
      <c r="F155" s="7" t="n">
        <v>0.0253819444444444</v>
      </c>
      <c r="G155" s="7" t="n">
        <v>0.0230092592592593</v>
      </c>
      <c r="H155" s="7" t="n">
        <v>0.0384375</v>
      </c>
    </row>
    <row r="156" customFormat="false" ht="15" hidden="false" customHeight="false" outlineLevel="0" collapsed="false">
      <c r="B156" s="1" t="s">
        <v>85</v>
      </c>
      <c r="C156" s="1" t="str">
        <f aca="false">LEFT(B156,LEN(B156)-2)</f>
        <v>TR12 7</v>
      </c>
      <c r="D156" s="7" t="n">
        <v>0.030787037037037</v>
      </c>
      <c r="E156" s="7" t="n">
        <v>0.009375</v>
      </c>
      <c r="F156" s="7" t="n">
        <v>0.0256712962962963</v>
      </c>
      <c r="G156" s="7" t="n">
        <v>0.0232986111111111</v>
      </c>
      <c r="H156" s="7" t="n">
        <v>0.0387268518518519</v>
      </c>
    </row>
    <row r="157" customFormat="false" ht="15" hidden="false" customHeight="false" outlineLevel="0" collapsed="false">
      <c r="B157" s="1" t="s">
        <v>117</v>
      </c>
      <c r="C157" s="1" t="str">
        <f aca="false">LEFT(B157,LEN(B157)-2)</f>
        <v>TR12 7</v>
      </c>
      <c r="D157" s="7" t="n">
        <v>0.0301041666666667</v>
      </c>
      <c r="E157" s="7" t="n">
        <v>0.00869212962962963</v>
      </c>
      <c r="F157" s="7" t="n">
        <v>0.0249884259259259</v>
      </c>
      <c r="G157" s="7" t="n">
        <v>0.0226157407407407</v>
      </c>
      <c r="H157" s="7" t="n">
        <v>0.0380439814814815</v>
      </c>
    </row>
    <row r="158" customFormat="false" ht="15" hidden="false" customHeight="false" outlineLevel="0" collapsed="false">
      <c r="B158" s="1" t="s">
        <v>142</v>
      </c>
      <c r="C158" s="1" t="str">
        <f aca="false">LEFT(B158,LEN(B158)-2)</f>
        <v>TR12 7</v>
      </c>
      <c r="D158" s="7" t="n">
        <v>0.026087962962963</v>
      </c>
      <c r="E158" s="7" t="n">
        <v>0.00467592592592593</v>
      </c>
      <c r="F158" s="7" t="n">
        <v>0.0209722222222222</v>
      </c>
      <c r="G158" s="7" t="n">
        <v>0.018599537037037</v>
      </c>
      <c r="H158" s="7" t="n">
        <v>0.0340277777777778</v>
      </c>
    </row>
    <row r="159" customFormat="false" ht="15" hidden="false" customHeight="false" outlineLevel="0" collapsed="false">
      <c r="B159" s="1" t="s">
        <v>208</v>
      </c>
      <c r="C159" s="1" t="str">
        <f aca="false">LEFT(B159,LEN(B159)-2)</f>
        <v>TR12 6</v>
      </c>
      <c r="D159" s="7" t="n">
        <v>0.0292708333333333</v>
      </c>
      <c r="E159" s="7" t="n">
        <v>0.0078587962962963</v>
      </c>
      <c r="F159" s="7" t="n">
        <v>0.0236342592592593</v>
      </c>
      <c r="G159" s="7" t="n">
        <v>0.0184143518518519</v>
      </c>
      <c r="H159" s="7" t="n">
        <v>0.0366782407407407</v>
      </c>
    </row>
    <row r="160" customFormat="false" ht="15" hidden="false" customHeight="false" outlineLevel="0" collapsed="false">
      <c r="B160" s="1" t="s">
        <v>199</v>
      </c>
      <c r="C160" s="1" t="str">
        <f aca="false">LEFT(B160,LEN(B160)-2)</f>
        <v>TR12 6</v>
      </c>
      <c r="D160" s="7" t="n">
        <v>0.0333101851851852</v>
      </c>
      <c r="E160" s="7" t="n">
        <v>0.0118865740740741</v>
      </c>
      <c r="F160" s="7" t="n">
        <v>0.0276736111111111</v>
      </c>
      <c r="G160" s="7" t="n">
        <v>0.0224537037037037</v>
      </c>
      <c r="H160" s="7" t="n">
        <v>0.0407291666666667</v>
      </c>
    </row>
    <row r="161" customFormat="false" ht="15" hidden="false" customHeight="false" outlineLevel="0" collapsed="false">
      <c r="B161" s="1" t="s">
        <v>209</v>
      </c>
      <c r="C161" s="1" t="str">
        <f aca="false">LEFT(B161,LEN(B161)-2)</f>
        <v>TR12 6</v>
      </c>
      <c r="D161" s="7" t="n">
        <v>0.0346643518518518</v>
      </c>
      <c r="E161" s="7" t="n">
        <v>0.0132523148148148</v>
      </c>
      <c r="F161" s="7" t="n">
        <v>0.0292013888888889</v>
      </c>
      <c r="G161" s="7" t="n">
        <v>0.0239699074074074</v>
      </c>
      <c r="H161" s="7" t="n">
        <v>0.0422453703703704</v>
      </c>
    </row>
    <row r="162" customFormat="false" ht="15" hidden="false" customHeight="false" outlineLevel="0" collapsed="false">
      <c r="B162" s="1" t="s">
        <v>109</v>
      </c>
      <c r="C162" s="1" t="str">
        <f aca="false">LEFT(B162,LEN(B162)-2)</f>
        <v>TR12 6</v>
      </c>
      <c r="D162" s="7" t="n">
        <v>0.035150462962963</v>
      </c>
      <c r="E162" s="7" t="n">
        <v>0.0137384259259259</v>
      </c>
      <c r="F162" s="7" t="n">
        <v>0.0296875</v>
      </c>
      <c r="G162" s="7" t="n">
        <v>0.0244560185185185</v>
      </c>
      <c r="H162" s="7" t="n">
        <v>0.0427430555555555</v>
      </c>
    </row>
    <row r="163" customFormat="false" ht="15" hidden="false" customHeight="false" outlineLevel="0" collapsed="false">
      <c r="B163" s="1" t="s">
        <v>211</v>
      </c>
      <c r="C163" s="1" t="str">
        <f aca="false">LEFT(B163,LEN(B163)-2)</f>
        <v>TR13 8</v>
      </c>
      <c r="D163" s="7" t="n">
        <v>0.0245601851851852</v>
      </c>
      <c r="E163" s="7" t="n">
        <v>0.0053125</v>
      </c>
      <c r="F163" s="7" t="n">
        <v>0.0156944444444444</v>
      </c>
      <c r="G163" s="7" t="n">
        <v>0.0162847222222222</v>
      </c>
      <c r="H163" s="7" t="n">
        <v>0.02875</v>
      </c>
    </row>
    <row r="164" customFormat="false" ht="15" hidden="false" customHeight="false" outlineLevel="0" collapsed="false">
      <c r="B164" s="1" t="s">
        <v>63</v>
      </c>
      <c r="C164" s="1" t="str">
        <f aca="false">LEFT(B164,LEN(B164)-2)</f>
        <v>TR13 0</v>
      </c>
      <c r="D164" s="7" t="n">
        <v>0.025462962962963</v>
      </c>
      <c r="E164" s="7" t="n">
        <v>0.00701388888888889</v>
      </c>
      <c r="F164" s="7" t="n">
        <v>0.011712962962963</v>
      </c>
      <c r="G164" s="7" t="n">
        <v>0.0137384259259259</v>
      </c>
      <c r="H164" s="7" t="n">
        <v>0.0247685185185185</v>
      </c>
    </row>
    <row r="165" customFormat="false" ht="15" hidden="false" customHeight="false" outlineLevel="0" collapsed="false">
      <c r="B165" s="1" t="s">
        <v>114</v>
      </c>
      <c r="C165" s="1" t="str">
        <f aca="false">LEFT(B165,LEN(B165)-2)</f>
        <v>TR11 5</v>
      </c>
      <c r="D165" s="7" t="n">
        <v>0.0294097222222222</v>
      </c>
      <c r="E165" s="7" t="n">
        <v>0.00799768518518518</v>
      </c>
      <c r="F165" s="7" t="n">
        <v>0.0175231481481482</v>
      </c>
      <c r="G165" s="7" t="n">
        <v>0.0100462962962963</v>
      </c>
      <c r="H165" s="7" t="n">
        <v>0.0299074074074074</v>
      </c>
    </row>
    <row r="166" customFormat="false" ht="15" hidden="false" customHeight="false" outlineLevel="0" collapsed="false">
      <c r="B166" s="1" t="s">
        <v>212</v>
      </c>
      <c r="C166" s="1" t="str">
        <f aca="false">LEFT(B166,LEN(B166)-2)</f>
        <v>TR10 9</v>
      </c>
      <c r="D166" s="7" t="n">
        <v>0.0281828703703704</v>
      </c>
      <c r="E166" s="7" t="n">
        <v>0.00717592592592593</v>
      </c>
      <c r="F166" s="7" t="n">
        <v>0.0138194444444444</v>
      </c>
      <c r="G166" s="7" t="n">
        <v>0.00782407407407407</v>
      </c>
      <c r="H166" s="7" t="n">
        <v>0.0252546296296296</v>
      </c>
    </row>
    <row r="167" customFormat="false" ht="15" hidden="false" customHeight="false" outlineLevel="0" collapsed="false">
      <c r="B167" s="1" t="s">
        <v>213</v>
      </c>
      <c r="C167" s="1" t="str">
        <f aca="false">LEFT(B167,LEN(B167)-2)</f>
        <v>TR14 9</v>
      </c>
      <c r="D167" s="7" t="n">
        <v>0.0233333333333333</v>
      </c>
      <c r="E167" s="7" t="n">
        <v>0.00960648148148148</v>
      </c>
      <c r="F167" s="7" t="n">
        <v>0.00881944444444444</v>
      </c>
      <c r="G167" s="7" t="n">
        <v>0.0146180555555556</v>
      </c>
      <c r="H167" s="7" t="n">
        <v>0.021875</v>
      </c>
    </row>
    <row r="168" customFormat="false" ht="15" hidden="false" customHeight="false" outlineLevel="0" collapsed="false">
      <c r="B168" s="1" t="s">
        <v>51</v>
      </c>
      <c r="C168" s="1" t="str">
        <f aca="false">LEFT(B168,LEN(B168)-2)</f>
        <v>TR15 3</v>
      </c>
      <c r="D168" s="7" t="n">
        <v>0.0211342592592593</v>
      </c>
      <c r="E168" s="7" t="n">
        <v>0.0153703703703704</v>
      </c>
      <c r="F168" s="7" t="n">
        <v>0.00326388888888889</v>
      </c>
      <c r="G168" s="7" t="n">
        <v>0.0166550925925926</v>
      </c>
      <c r="H168" s="7" t="n">
        <v>0.017650462962963</v>
      </c>
    </row>
    <row r="169" customFormat="false" ht="15" hidden="false" customHeight="false" outlineLevel="0" collapsed="false">
      <c r="B169" s="1" t="s">
        <v>33</v>
      </c>
      <c r="C169" s="1" t="str">
        <f aca="false">LEFT(B169,LEN(B169)-2)</f>
        <v>TR15 3</v>
      </c>
      <c r="D169" s="7" t="n">
        <v>0.0218171296296296</v>
      </c>
      <c r="E169" s="7" t="n">
        <v>0.0140046296296296</v>
      </c>
      <c r="F169" s="7" t="n">
        <v>0.00461805555555556</v>
      </c>
      <c r="G169" s="7" t="n">
        <v>0.0162731481481481</v>
      </c>
      <c r="H169" s="7" t="n">
        <v>0.0186342592592593</v>
      </c>
    </row>
    <row r="170" customFormat="false" ht="15" hidden="false" customHeight="false" outlineLevel="0" collapsed="false">
      <c r="B170" s="1" t="s">
        <v>215</v>
      </c>
      <c r="C170" s="1" t="str">
        <f aca="false">LEFT(B170,LEN(B170)-2)</f>
        <v>TR16 6</v>
      </c>
      <c r="D170" s="7" t="n">
        <v>0.0255092592592593</v>
      </c>
      <c r="E170" s="7" t="n">
        <v>0.0103240740740741</v>
      </c>
      <c r="F170" s="7" t="n">
        <v>0.0075</v>
      </c>
      <c r="G170" s="7" t="n">
        <v>0.0138541666666667</v>
      </c>
      <c r="H170" s="7" t="n">
        <v>0.0205555555555556</v>
      </c>
    </row>
    <row r="171" customFormat="false" ht="15" hidden="false" customHeight="false" outlineLevel="0" collapsed="false">
      <c r="B171" s="1" t="s">
        <v>216</v>
      </c>
      <c r="C171" s="1" t="str">
        <f aca="false">LEFT(B171,LEN(B171)-2)</f>
        <v>TR15 3</v>
      </c>
      <c r="D171" s="7" t="n">
        <v>0.0238657407407407</v>
      </c>
      <c r="E171" s="7" t="n">
        <v>0.0155208333333333</v>
      </c>
      <c r="F171" s="7" t="n">
        <v>0.0018287037037037</v>
      </c>
      <c r="G171" s="7" t="n">
        <v>0.0154050925925926</v>
      </c>
      <c r="H171" s="7" t="n">
        <v>0.0171643518518519</v>
      </c>
    </row>
    <row r="172" customFormat="false" ht="15" hidden="false" customHeight="false" outlineLevel="0" collapsed="false">
      <c r="B172" s="1" t="s">
        <v>218</v>
      </c>
      <c r="C172" s="1" t="str">
        <f aca="false">LEFT(B172,LEN(B172)-2)</f>
        <v>TR15 3</v>
      </c>
      <c r="D172" s="7" t="n">
        <v>0.0232523148148148</v>
      </c>
      <c r="E172" s="7" t="n">
        <v>0.0184953703703704</v>
      </c>
      <c r="F172" s="7" t="n">
        <v>0.00556712962962963</v>
      </c>
      <c r="G172" s="7" t="n">
        <v>0.0182986111111111</v>
      </c>
      <c r="H172" s="7" t="n">
        <v>0.0186111111111111</v>
      </c>
    </row>
    <row r="173" customFormat="false" ht="15" hidden="false" customHeight="false" outlineLevel="0" collapsed="false">
      <c r="B173" s="1" t="s">
        <v>220</v>
      </c>
      <c r="C173" s="1" t="str">
        <f aca="false">LEFT(B173,LEN(B173)-2)</f>
        <v>TR15 3</v>
      </c>
      <c r="D173" s="7" t="n">
        <v>0.0234606481481481</v>
      </c>
      <c r="E173" s="7" t="n">
        <v>0.0187384259259259</v>
      </c>
      <c r="F173" s="7" t="n">
        <v>0.00361111111111111</v>
      </c>
      <c r="G173" s="7" t="n">
        <v>0.0170023148148148</v>
      </c>
      <c r="H173" s="7" t="n">
        <v>0.0179976851851852</v>
      </c>
    </row>
    <row r="174" customFormat="false" ht="15" hidden="false" customHeight="false" outlineLevel="0" collapsed="false">
      <c r="B174" s="1" t="s">
        <v>40</v>
      </c>
      <c r="C174" s="1" t="str">
        <f aca="false">LEFT(B174,LEN(B174)-2)</f>
        <v>TR16 4</v>
      </c>
      <c r="D174" s="7" t="n">
        <v>0.022974537037037</v>
      </c>
      <c r="E174" s="7" t="n">
        <v>0.0178935185185185</v>
      </c>
      <c r="F174" s="7" t="n">
        <v>0.0031712962962963</v>
      </c>
      <c r="G174" s="7" t="n">
        <v>0.0154398148148148</v>
      </c>
      <c r="H174" s="7" t="n">
        <v>0.0162731481481481</v>
      </c>
    </row>
    <row r="175" customFormat="false" ht="15" hidden="false" customHeight="false" outlineLevel="0" collapsed="false">
      <c r="B175" s="1" t="s">
        <v>32</v>
      </c>
      <c r="C175" s="1" t="str">
        <f aca="false">LEFT(B175,LEN(B175)-2)</f>
        <v>TR16 4</v>
      </c>
      <c r="D175" s="7" t="n">
        <v>0.0244791666666667</v>
      </c>
      <c r="E175" s="7" t="n">
        <v>0.0193981481481482</v>
      </c>
      <c r="F175" s="7" t="n">
        <v>0.00467592592592593</v>
      </c>
      <c r="G175" s="7" t="n">
        <v>0.0169444444444444</v>
      </c>
      <c r="H175" s="7" t="n">
        <v>0.0177777777777778</v>
      </c>
    </row>
    <row r="176" customFormat="false" ht="15" hidden="false" customHeight="false" outlineLevel="0" collapsed="false">
      <c r="B176" s="1" t="s">
        <v>221</v>
      </c>
      <c r="C176" s="1" t="str">
        <f aca="false">LEFT(B176,LEN(B176)-2)</f>
        <v>TR15 2</v>
      </c>
      <c r="D176" s="7" t="n">
        <v>0.022337962962963</v>
      </c>
      <c r="E176" s="7" t="n">
        <v>0.0151736111111111</v>
      </c>
      <c r="F176" s="7" t="n">
        <v>0.00144675925925926</v>
      </c>
      <c r="G176" s="7" t="n">
        <v>0.0127199074074074</v>
      </c>
      <c r="H176" s="7" t="n">
        <v>0.0156365740740741</v>
      </c>
    </row>
    <row r="177" customFormat="false" ht="15" hidden="false" customHeight="false" outlineLevel="0" collapsed="false">
      <c r="B177" s="1" t="s">
        <v>87</v>
      </c>
      <c r="C177" s="1" t="str">
        <f aca="false">LEFT(B177,LEN(B177)-2)</f>
        <v>TR15 1</v>
      </c>
      <c r="D177" s="7" t="n">
        <v>0.0229513888888889</v>
      </c>
      <c r="E177" s="7" t="n">
        <v>0.0155555555555556</v>
      </c>
      <c r="F177" s="7" t="n">
        <v>0.00314814814814815</v>
      </c>
      <c r="G177" s="7" t="n">
        <v>0.0131018518518519</v>
      </c>
      <c r="H177" s="7" t="n">
        <v>0.01625</v>
      </c>
    </row>
    <row r="178" customFormat="false" ht="15" hidden="false" customHeight="false" outlineLevel="0" collapsed="false">
      <c r="B178" s="1" t="s">
        <v>223</v>
      </c>
      <c r="C178" s="1" t="str">
        <f aca="false">LEFT(B178,LEN(B178)-2)</f>
        <v>TR15 2</v>
      </c>
      <c r="D178" s="7" t="n">
        <v>0.0242939814814815</v>
      </c>
      <c r="E178" s="7" t="n">
        <v>0.0142824074074074</v>
      </c>
      <c r="F178" s="7" t="n">
        <v>0.00395833333333333</v>
      </c>
      <c r="G178" s="7" t="n">
        <v>0.0126736111111111</v>
      </c>
      <c r="H178" s="7" t="n">
        <v>0.0175925925925926</v>
      </c>
    </row>
    <row r="179" customFormat="false" ht="15" hidden="false" customHeight="false" outlineLevel="0" collapsed="false">
      <c r="B179" s="1" t="s">
        <v>224</v>
      </c>
      <c r="C179" s="1" t="str">
        <f aca="false">LEFT(B179,LEN(B179)-2)</f>
        <v>TR15 2</v>
      </c>
      <c r="D179" s="7" t="n">
        <v>0.0228472222222222</v>
      </c>
      <c r="E179" s="7" t="n">
        <v>0.0147800925925926</v>
      </c>
      <c r="F179" s="7" t="n">
        <v>0.00309027777777778</v>
      </c>
      <c r="G179" s="7" t="n">
        <v>0.0123263888888889</v>
      </c>
      <c r="H179" s="7" t="n">
        <v>0.0161458333333333</v>
      </c>
    </row>
    <row r="180" customFormat="false" ht="15" hidden="false" customHeight="false" outlineLevel="0" collapsed="false">
      <c r="B180" s="1" t="s">
        <v>225</v>
      </c>
      <c r="C180" s="1" t="str">
        <f aca="false">LEFT(B180,LEN(B180)-2)</f>
        <v>TR15 2</v>
      </c>
      <c r="D180" s="7" t="n">
        <v>0.0246990740740741</v>
      </c>
      <c r="E180" s="7" t="n">
        <v>0.0154398148148148</v>
      </c>
      <c r="F180" s="7" t="n">
        <v>0.00494212962962963</v>
      </c>
      <c r="G180" s="7" t="n">
        <v>0.0131597222222222</v>
      </c>
      <c r="H180" s="7" t="n">
        <v>0.0177662037037037</v>
      </c>
    </row>
    <row r="181" customFormat="false" ht="15" hidden="false" customHeight="false" outlineLevel="0" collapsed="false">
      <c r="B181" s="1" t="s">
        <v>227</v>
      </c>
      <c r="C181" s="1" t="str">
        <f aca="false">LEFT(B181,LEN(B181)-2)</f>
        <v>TR15 1</v>
      </c>
      <c r="D181" s="7" t="n">
        <v>0.0232407407407407</v>
      </c>
      <c r="E181" s="7" t="n">
        <v>0.0172337962962963</v>
      </c>
      <c r="F181" s="7" t="n">
        <v>0.00390046296296296</v>
      </c>
      <c r="G181" s="7" t="n">
        <v>0.0139467592592593</v>
      </c>
      <c r="H181" s="7" t="n">
        <v>0.0165393518518519</v>
      </c>
    </row>
    <row r="182" customFormat="false" ht="15" hidden="false" customHeight="false" outlineLevel="0" collapsed="false">
      <c r="B182" s="1" t="s">
        <v>22</v>
      </c>
      <c r="C182" s="1" t="str">
        <f aca="false">LEFT(B182,LEN(B182)-2)</f>
        <v>TR15 1</v>
      </c>
      <c r="D182" s="7" t="n">
        <v>0.0224884259259259</v>
      </c>
      <c r="E182" s="7" t="n">
        <v>0.0178703703703704</v>
      </c>
      <c r="F182" s="7" t="n">
        <v>0.00314814814814815</v>
      </c>
      <c r="G182" s="7" t="n">
        <v>0.0151736111111111</v>
      </c>
      <c r="H182" s="7" t="n">
        <v>0.015787037037037</v>
      </c>
    </row>
    <row r="183" customFormat="false" ht="15" hidden="false" customHeight="false" outlineLevel="0" collapsed="false">
      <c r="B183" s="1" t="s">
        <v>123</v>
      </c>
      <c r="C183" s="1" t="str">
        <f aca="false">LEFT(B183,LEN(B183)-2)</f>
        <v>TR16 5</v>
      </c>
      <c r="D183" s="7" t="n">
        <v>0.0238773148148148</v>
      </c>
      <c r="E183" s="7" t="n">
        <v>0.0152546296296296</v>
      </c>
      <c r="F183" s="7" t="n">
        <v>0.00453703703703704</v>
      </c>
      <c r="G183" s="7" t="n">
        <v>0.0111226851851852</v>
      </c>
      <c r="H183" s="7" t="n">
        <v>0.0155902777777778</v>
      </c>
    </row>
    <row r="184" customFormat="false" ht="15" hidden="false" customHeight="false" outlineLevel="0" collapsed="false">
      <c r="B184" s="1" t="s">
        <v>230</v>
      </c>
      <c r="C184" s="1" t="str">
        <f aca="false">LEFT(B184,LEN(B184)-2)</f>
        <v>TR15 1</v>
      </c>
      <c r="D184" s="7" t="n">
        <v>0.023275462962963</v>
      </c>
      <c r="E184" s="7" t="n">
        <v>0.0171180555555556</v>
      </c>
      <c r="F184" s="7" t="n">
        <v>0.00393518518518518</v>
      </c>
      <c r="G184" s="7" t="n">
        <v>0.0129861111111111</v>
      </c>
      <c r="H184" s="7" t="n">
        <v>0.0149884259259259</v>
      </c>
    </row>
    <row r="185" customFormat="false" ht="15" hidden="false" customHeight="false" outlineLevel="0" collapsed="false">
      <c r="B185" s="1" t="s">
        <v>231</v>
      </c>
      <c r="C185" s="1" t="str">
        <f aca="false">LEFT(B185,LEN(B185)-2)</f>
        <v>TR16 5</v>
      </c>
      <c r="D185" s="7" t="n">
        <v>0.0223148148148148</v>
      </c>
      <c r="E185" s="7" t="n">
        <v>0.0173726851851852</v>
      </c>
      <c r="F185" s="7" t="n">
        <v>0.00297453703703704</v>
      </c>
      <c r="G185" s="7" t="n">
        <v>0.0132407407407407</v>
      </c>
      <c r="H185" s="7" t="n">
        <v>0.0127430555555556</v>
      </c>
    </row>
    <row r="186" customFormat="false" ht="15" hidden="false" customHeight="false" outlineLevel="0" collapsed="false">
      <c r="B186" s="1" t="s">
        <v>141</v>
      </c>
      <c r="C186" s="1" t="str">
        <f aca="false">LEFT(B186,LEN(B186)-2)</f>
        <v>TR11 5</v>
      </c>
      <c r="D186" s="7" t="n">
        <v>0.0312268518518519</v>
      </c>
      <c r="E186" s="7" t="n">
        <v>0.00981481481481482</v>
      </c>
      <c r="F186" s="7" t="n">
        <v>0.0193402777777778</v>
      </c>
      <c r="G186" s="7" t="n">
        <v>0.0105902777777778</v>
      </c>
      <c r="H186" s="7" t="n">
        <v>0.0308796296296296</v>
      </c>
    </row>
    <row r="187" customFormat="false" ht="15" hidden="false" customHeight="false" outlineLevel="0" collapsed="false">
      <c r="B187" s="1" t="s">
        <v>233</v>
      </c>
      <c r="C187" s="1" t="str">
        <f aca="false">LEFT(B187,LEN(B187)-2)</f>
        <v>TR11 5</v>
      </c>
      <c r="D187" s="7" t="n">
        <v>0.0300462962962963</v>
      </c>
      <c r="E187" s="7" t="n">
        <v>0.00863425925925926</v>
      </c>
      <c r="F187" s="7" t="n">
        <v>0.0192013888888889</v>
      </c>
      <c r="G187" s="7" t="n">
        <v>0.0102777777777778</v>
      </c>
      <c r="H187" s="7" t="n">
        <v>0.0306712962962963</v>
      </c>
    </row>
    <row r="188" customFormat="false" ht="15" hidden="false" customHeight="false" outlineLevel="0" collapsed="false">
      <c r="B188" s="1" t="s">
        <v>234</v>
      </c>
      <c r="C188" s="1" t="str">
        <f aca="false">LEFT(B188,LEN(B188)-2)</f>
        <v>TR11 5</v>
      </c>
      <c r="D188" s="7" t="n">
        <v>0.0302546296296296</v>
      </c>
      <c r="E188" s="7" t="n">
        <v>0.00884259259259259</v>
      </c>
      <c r="F188" s="7" t="n">
        <v>0.0181828703703704</v>
      </c>
      <c r="G188" s="7" t="n">
        <v>0.00925925925925926</v>
      </c>
      <c r="H188" s="7" t="n">
        <v>0.0296527777777778</v>
      </c>
    </row>
    <row r="189" customFormat="false" ht="15" hidden="false" customHeight="false" outlineLevel="0" collapsed="false">
      <c r="B189" s="1" t="s">
        <v>235</v>
      </c>
      <c r="C189" s="1" t="str">
        <f aca="false">LEFT(B189,LEN(B189)-2)</f>
        <v>TR10 9</v>
      </c>
      <c r="D189" s="7" t="n">
        <v>0.031087962962963</v>
      </c>
      <c r="E189" s="7" t="n">
        <v>0.0100810185185185</v>
      </c>
      <c r="F189" s="7" t="n">
        <v>0.0126967592592593</v>
      </c>
      <c r="G189" s="7" t="n">
        <v>0.00738425925925926</v>
      </c>
      <c r="H189" s="7" t="n">
        <v>0.0241666666666667</v>
      </c>
    </row>
    <row r="190" customFormat="false" ht="15" hidden="false" customHeight="false" outlineLevel="0" collapsed="false">
      <c r="B190" s="1" t="s">
        <v>74</v>
      </c>
      <c r="C190" s="1" t="str">
        <f aca="false">LEFT(B190,LEN(B190)-2)</f>
        <v>TR10 9</v>
      </c>
      <c r="D190" s="7" t="n">
        <v>0.0321990740740741</v>
      </c>
      <c r="E190" s="7" t="n">
        <v>0.0120486111111111</v>
      </c>
      <c r="F190" s="7" t="n">
        <v>0.0124421296296296</v>
      </c>
      <c r="G190" s="7" t="n">
        <v>0.00533564814814815</v>
      </c>
      <c r="H190" s="7" t="n">
        <v>0.023912037037037</v>
      </c>
    </row>
    <row r="191" customFormat="false" ht="15" hidden="false" customHeight="false" outlineLevel="0" collapsed="false">
      <c r="B191" s="1" t="s">
        <v>69</v>
      </c>
      <c r="C191" s="1" t="str">
        <f aca="false">LEFT(B191,LEN(B191)-2)</f>
        <v>TR10 9</v>
      </c>
      <c r="D191" s="7" t="n">
        <v>0.0299652777777778</v>
      </c>
      <c r="E191" s="7" t="n">
        <v>0.0120949074074074</v>
      </c>
      <c r="F191" s="7" t="n">
        <v>0.0102083333333333</v>
      </c>
      <c r="G191" s="7" t="n">
        <v>0.00519675925925926</v>
      </c>
      <c r="H191" s="7" t="n">
        <v>0.0216782407407407</v>
      </c>
    </row>
    <row r="192" customFormat="false" ht="15" hidden="false" customHeight="false" outlineLevel="0" collapsed="false">
      <c r="B192" s="1" t="s">
        <v>69</v>
      </c>
      <c r="C192" s="1" t="str">
        <f aca="false">LEFT(B192,LEN(B192)-2)</f>
        <v>TR10 9</v>
      </c>
      <c r="D192" s="7" t="n">
        <v>0.0299652777777778</v>
      </c>
      <c r="E192" s="7" t="n">
        <v>0.0120949074074074</v>
      </c>
      <c r="F192" s="7" t="n">
        <v>0.0102083333333333</v>
      </c>
      <c r="G192" s="7" t="n">
        <v>0.00519675925925926</v>
      </c>
      <c r="H192" s="7" t="n">
        <v>0.0216782407407407</v>
      </c>
    </row>
    <row r="193" customFormat="false" ht="15" hidden="false" customHeight="false" outlineLevel="0" collapsed="false">
      <c r="B193" s="1" t="s">
        <v>26</v>
      </c>
      <c r="C193" s="1" t="str">
        <f aca="false">LEFT(B193,LEN(B193)-2)</f>
        <v>TR10 8</v>
      </c>
      <c r="D193" s="7" t="n">
        <v>0.0328819444444444</v>
      </c>
      <c r="E193" s="7" t="n">
        <v>0.0137152777777778</v>
      </c>
      <c r="F193" s="7" t="n">
        <v>0.013125</v>
      </c>
      <c r="G193" s="7" t="n">
        <v>0.00681712962962963</v>
      </c>
      <c r="H193" s="7" t="n">
        <v>0.0245949074074074</v>
      </c>
    </row>
    <row r="194" customFormat="false" ht="15" hidden="false" customHeight="false" outlineLevel="0" collapsed="false">
      <c r="B194" s="1" t="s">
        <v>167</v>
      </c>
      <c r="C194" s="1" t="str">
        <f aca="false">LEFT(B194,LEN(B194)-2)</f>
        <v>TR10 9</v>
      </c>
      <c r="D194" s="7" t="n">
        <v>0.031099537037037</v>
      </c>
      <c r="E194" s="7" t="n">
        <v>0.0119328703703704</v>
      </c>
      <c r="F194" s="7" t="n">
        <v>0.0113425925925926</v>
      </c>
      <c r="G194" s="7" t="n">
        <v>0.00503472222222222</v>
      </c>
      <c r="H194" s="7" t="n">
        <v>0.0228125</v>
      </c>
    </row>
    <row r="195" customFormat="false" ht="15" hidden="false" customHeight="false" outlineLevel="0" collapsed="false">
      <c r="B195" s="1" t="s">
        <v>222</v>
      </c>
      <c r="C195" s="1" t="str">
        <f aca="false">LEFT(B195,LEN(B195)-2)</f>
        <v>TR10 8</v>
      </c>
      <c r="D195" s="7" t="n">
        <v>0.0321990740740741</v>
      </c>
      <c r="E195" s="7" t="n">
        <v>0.0129050925925926</v>
      </c>
      <c r="F195" s="7" t="n">
        <v>0.0124421296296296</v>
      </c>
      <c r="G195" s="7" t="n">
        <v>0.00524305555555556</v>
      </c>
      <c r="H195" s="7" t="n">
        <v>0.023912037037037</v>
      </c>
    </row>
    <row r="196" customFormat="false" ht="15" hidden="false" customHeight="false" outlineLevel="0" collapsed="false">
      <c r="B196" s="1" t="s">
        <v>170</v>
      </c>
      <c r="C196" s="1" t="str">
        <f aca="false">LEFT(B196,LEN(B196)-2)</f>
        <v>TR10 8</v>
      </c>
      <c r="D196" s="7" t="n">
        <v>0.0318055555555556</v>
      </c>
      <c r="E196" s="7" t="n">
        <v>0.0126388888888889</v>
      </c>
      <c r="F196" s="7" t="n">
        <v>0.0120486111111111</v>
      </c>
      <c r="G196" s="7" t="n">
        <v>0.00581018518518519</v>
      </c>
      <c r="H196" s="7" t="n">
        <v>0.0235185185185185</v>
      </c>
    </row>
    <row r="197" customFormat="false" ht="15" hidden="false" customHeight="false" outlineLevel="0" collapsed="false">
      <c r="B197" s="1" t="s">
        <v>237</v>
      </c>
      <c r="C197" s="1" t="str">
        <f aca="false">LEFT(B197,LEN(B197)-2)</f>
        <v>TR10 8</v>
      </c>
      <c r="D197" s="7" t="n">
        <v>0.0325462962962963</v>
      </c>
      <c r="E197" s="7" t="n">
        <v>0.0138657407407407</v>
      </c>
      <c r="F197" s="7" t="n">
        <v>0.0127893518518519</v>
      </c>
      <c r="G197" s="7" t="n">
        <v>0.00486111111111111</v>
      </c>
      <c r="H197" s="7" t="n">
        <v>0.0242592592592593</v>
      </c>
    </row>
    <row r="198" customFormat="false" ht="15" hidden="false" customHeight="false" outlineLevel="0" collapsed="false">
      <c r="B198" s="1" t="s">
        <v>95</v>
      </c>
      <c r="C198" s="1" t="str">
        <f aca="false">LEFT(B198,LEN(B198)-2)</f>
        <v>TR10 8</v>
      </c>
      <c r="D198" s="7" t="n">
        <v>0.0328009259259259</v>
      </c>
      <c r="E198" s="7" t="n">
        <v>0.0149074074074074</v>
      </c>
      <c r="F198" s="7" t="n">
        <v>0.0130439814814815</v>
      </c>
      <c r="G198" s="7" t="n">
        <v>0.00590277777777778</v>
      </c>
      <c r="H198" s="7" t="n">
        <v>0.0245138888888889</v>
      </c>
    </row>
    <row r="199" customFormat="false" ht="15" hidden="false" customHeight="false" outlineLevel="0" collapsed="false">
      <c r="B199" s="1" t="s">
        <v>149</v>
      </c>
      <c r="C199" s="1" t="str">
        <f aca="false">LEFT(B199,LEN(B199)-2)</f>
        <v>TR10 8</v>
      </c>
      <c r="D199" s="7" t="n">
        <v>0.0343402777777778</v>
      </c>
      <c r="E199" s="7" t="n">
        <v>0.0152430555555556</v>
      </c>
      <c r="F199" s="7" t="n">
        <v>0.0145833333333333</v>
      </c>
      <c r="G199" s="7" t="n">
        <v>0.00462962962962963</v>
      </c>
      <c r="H199" s="7" t="n">
        <v>0.0260532407407407</v>
      </c>
    </row>
    <row r="200" customFormat="false" ht="15" hidden="false" customHeight="false" outlineLevel="0" collapsed="false">
      <c r="B200" s="1" t="s">
        <v>236</v>
      </c>
      <c r="C200" s="1" t="str">
        <f aca="false">LEFT(B200,LEN(B200)-2)</f>
        <v>TR10 8</v>
      </c>
      <c r="D200" s="7" t="n">
        <v>0.0334143518518519</v>
      </c>
      <c r="E200" s="7" t="n">
        <v>0.0158333333333333</v>
      </c>
      <c r="F200" s="7" t="n">
        <v>0.0136574074074074</v>
      </c>
      <c r="G200" s="7" t="n">
        <v>0.00686342592592593</v>
      </c>
      <c r="H200" s="7" t="n">
        <v>0.0251273148148148</v>
      </c>
    </row>
    <row r="201" customFormat="false" ht="15" hidden="false" customHeight="false" outlineLevel="0" collapsed="false">
      <c r="B201" s="1" t="s">
        <v>174</v>
      </c>
      <c r="C201" s="1" t="str">
        <f aca="false">LEFT(B201,LEN(B201)-2)</f>
        <v>TR16 5</v>
      </c>
      <c r="D201" s="7" t="n">
        <v>0.025462962962963</v>
      </c>
      <c r="E201" s="7" t="n">
        <v>0.0168518518518519</v>
      </c>
      <c r="F201" s="7" t="n">
        <v>0.00612268518518519</v>
      </c>
      <c r="G201" s="7" t="n">
        <v>0.0099537037037037</v>
      </c>
      <c r="H201" s="7" t="n">
        <v>0.0162962962962963</v>
      </c>
    </row>
    <row r="202" customFormat="false" ht="15" hidden="false" customHeight="false" outlineLevel="0" collapsed="false">
      <c r="B202" s="1" t="s">
        <v>238</v>
      </c>
      <c r="C202" s="1" t="str">
        <f aca="false">LEFT(B202,LEN(B202)-2)</f>
        <v>TR16 5</v>
      </c>
      <c r="D202" s="7" t="n">
        <v>0.026875</v>
      </c>
      <c r="E202" s="7" t="n">
        <v>0.0181597222222222</v>
      </c>
      <c r="F202" s="7" t="n">
        <v>0.00753472222222222</v>
      </c>
      <c r="G202" s="7" t="n">
        <v>0.0112615740740741</v>
      </c>
      <c r="H202" s="7" t="n">
        <v>0.0177083333333333</v>
      </c>
    </row>
    <row r="203" customFormat="false" ht="15" hidden="false" customHeight="false" outlineLevel="0" collapsed="false">
      <c r="B203" s="1" t="s">
        <v>12</v>
      </c>
      <c r="C203" s="1" t="str">
        <f aca="false">LEFT(B203,LEN(B203)-2)</f>
        <v>TR16 5</v>
      </c>
      <c r="D203" s="7" t="n">
        <v>0.0269444444444444</v>
      </c>
      <c r="E203" s="7" t="n">
        <v>0.0181712962962963</v>
      </c>
      <c r="F203" s="7" t="n">
        <v>0.00760416666666667</v>
      </c>
      <c r="G203" s="7" t="n">
        <v>0.0112731481481481</v>
      </c>
      <c r="H203" s="7" t="n">
        <v>0.0177777777777778</v>
      </c>
    </row>
    <row r="204" customFormat="false" ht="15" hidden="false" customHeight="false" outlineLevel="0" collapsed="false">
      <c r="B204" s="1" t="s">
        <v>71</v>
      </c>
      <c r="C204" s="1" t="str">
        <f aca="false">LEFT(B204,LEN(B204)-2)</f>
        <v>TR16 5</v>
      </c>
      <c r="D204" s="7" t="n">
        <v>0.0259375</v>
      </c>
      <c r="E204" s="7" t="n">
        <v>0.0172222222222222</v>
      </c>
      <c r="F204" s="7" t="n">
        <v>0.00659722222222222</v>
      </c>
      <c r="G204" s="7" t="n">
        <v>0.0103240740740741</v>
      </c>
      <c r="H204" s="7" t="n">
        <v>0.0167708333333333</v>
      </c>
    </row>
    <row r="205" customFormat="false" ht="15" hidden="false" customHeight="false" outlineLevel="0" collapsed="false">
      <c r="B205" s="1" t="s">
        <v>190</v>
      </c>
      <c r="C205" s="1" t="str">
        <f aca="false">LEFT(B205,LEN(B205)-2)</f>
        <v>TR4 8</v>
      </c>
      <c r="D205" s="7" t="n">
        <v>0.0246527777777778</v>
      </c>
      <c r="E205" s="7" t="n">
        <v>0.0197106481481482</v>
      </c>
      <c r="F205" s="7" t="n">
        <v>0.0053125</v>
      </c>
      <c r="G205" s="7" t="n">
        <v>0.0142013888888889</v>
      </c>
      <c r="H205" s="7" t="n">
        <v>0.0147685185185185</v>
      </c>
    </row>
    <row r="206" customFormat="false" ht="15" hidden="false" customHeight="false" outlineLevel="0" collapsed="false">
      <c r="B206" s="1" t="s">
        <v>8</v>
      </c>
      <c r="C206" s="1" t="str">
        <f aca="false">LEFT(B206,LEN(B206)-2)</f>
        <v>TR4 8</v>
      </c>
      <c r="D206" s="7" t="n">
        <v>0.0252546296296296</v>
      </c>
      <c r="E206" s="7" t="n">
        <v>0.0203125</v>
      </c>
      <c r="F206" s="7" t="n">
        <v>0.00591435185185185</v>
      </c>
      <c r="G206" s="7" t="n">
        <v>0.0141087962962963</v>
      </c>
      <c r="H206" s="7" t="n">
        <v>0.0147222222222222</v>
      </c>
    </row>
    <row r="207" customFormat="false" ht="15" hidden="false" customHeight="false" outlineLevel="0" collapsed="false">
      <c r="B207" s="1" t="s">
        <v>239</v>
      </c>
      <c r="C207" s="1" t="str">
        <f aca="false">LEFT(B207,LEN(B207)-2)</f>
        <v>TR10 9</v>
      </c>
      <c r="D207" s="7" t="n">
        <v>0.0293865740740741</v>
      </c>
      <c r="E207" s="7" t="n">
        <v>0.0126273148148148</v>
      </c>
      <c r="F207" s="7" t="n">
        <v>0.00962962962962963</v>
      </c>
      <c r="G207" s="7" t="n">
        <v>0.00572916666666667</v>
      </c>
      <c r="H207" s="7" t="n">
        <v>0.021099537037037</v>
      </c>
    </row>
    <row r="208" customFormat="false" ht="15" hidden="false" customHeight="false" outlineLevel="0" collapsed="false">
      <c r="B208" s="1" t="s">
        <v>23</v>
      </c>
      <c r="C208" s="1" t="str">
        <f aca="false">LEFT(B208,LEN(B208)-2)</f>
        <v>TR3 7</v>
      </c>
      <c r="D208" s="7" t="n">
        <v>0.0302662037037037</v>
      </c>
      <c r="E208" s="7" t="n">
        <v>0.0166087962962963</v>
      </c>
      <c r="F208" s="7" t="n">
        <v>0.0110185185185185</v>
      </c>
      <c r="G208" s="7" t="n">
        <v>0.00971064814814815</v>
      </c>
      <c r="H208" s="7" t="n">
        <v>0.0205787037037037</v>
      </c>
    </row>
    <row r="209" customFormat="false" ht="15" hidden="false" customHeight="false" outlineLevel="0" collapsed="false">
      <c r="B209" s="1" t="s">
        <v>241</v>
      </c>
      <c r="C209" s="1" t="str">
        <f aca="false">LEFT(B209,LEN(B209)-2)</f>
        <v>TR3 7</v>
      </c>
      <c r="D209" s="7" t="n">
        <v>0.0305902777777778</v>
      </c>
      <c r="E209" s="7" t="n">
        <v>0.0173726851851852</v>
      </c>
      <c r="F209" s="7" t="n">
        <v>0.01125</v>
      </c>
      <c r="G209" s="7" t="n">
        <v>0.010474537037037</v>
      </c>
      <c r="H209" s="7" t="n">
        <v>0.0199884259259259</v>
      </c>
    </row>
    <row r="210" customFormat="false" ht="15" hidden="false" customHeight="false" outlineLevel="0" collapsed="false">
      <c r="B210" s="1" t="s">
        <v>11</v>
      </c>
      <c r="C210" s="1" t="str">
        <f aca="false">LEFT(B210,LEN(B210)-2)</f>
        <v>TR3 7</v>
      </c>
      <c r="D210" s="7" t="n">
        <v>0.0319212962962963</v>
      </c>
      <c r="E210" s="7" t="n">
        <v>0.0143402777777778</v>
      </c>
      <c r="F210" s="7" t="n">
        <v>0.0121643518518519</v>
      </c>
      <c r="G210" s="7" t="n">
        <v>0.00744212962962963</v>
      </c>
      <c r="H210" s="7" t="n">
        <v>0.0232986111111111</v>
      </c>
    </row>
    <row r="211" customFormat="false" ht="15" hidden="false" customHeight="false" outlineLevel="0" collapsed="false">
      <c r="B211" s="1" t="s">
        <v>242</v>
      </c>
      <c r="C211" s="1" t="str">
        <f aca="false">LEFT(B211,LEN(B211)-2)</f>
        <v>TR3 7</v>
      </c>
      <c r="D211" s="7" t="n">
        <v>0.0323032407407407</v>
      </c>
      <c r="E211" s="7" t="n">
        <v>0.0147222222222222</v>
      </c>
      <c r="F211" s="7" t="n">
        <v>0.0125462962962963</v>
      </c>
      <c r="G211" s="7" t="n">
        <v>0.00782407407407407</v>
      </c>
      <c r="H211" s="7" t="n">
        <v>0.0221527777777778</v>
      </c>
    </row>
    <row r="212" customFormat="false" ht="15" hidden="false" customHeight="false" outlineLevel="0" collapsed="false">
      <c r="B212" s="1" t="s">
        <v>243</v>
      </c>
      <c r="C212" s="1" t="str">
        <f aca="false">LEFT(B212,LEN(B212)-2)</f>
        <v>TR3 7</v>
      </c>
      <c r="D212" s="7" t="n">
        <v>0.0312152777777778</v>
      </c>
      <c r="E212" s="7" t="n">
        <v>0.016400462962963</v>
      </c>
      <c r="F212" s="7" t="n">
        <v>0.011875</v>
      </c>
      <c r="G212" s="7" t="n">
        <v>0.00950231481481482</v>
      </c>
      <c r="H212" s="7" t="n">
        <v>0.0206134259259259</v>
      </c>
    </row>
    <row r="213" customFormat="false" ht="15" hidden="false" customHeight="false" outlineLevel="0" collapsed="false">
      <c r="B213" s="1" t="s">
        <v>245</v>
      </c>
      <c r="C213" s="1" t="str">
        <f aca="false">LEFT(B213,LEN(B213)-2)</f>
        <v>TR4 8</v>
      </c>
      <c r="D213" s="7" t="n">
        <v>0.0284490740740741</v>
      </c>
      <c r="E213" s="7" t="n">
        <v>0.0176967592592593</v>
      </c>
      <c r="F213" s="7" t="n">
        <v>0.0091087962962963</v>
      </c>
      <c r="G213" s="7" t="n">
        <v>0.0107986111111111</v>
      </c>
      <c r="H213" s="7" t="n">
        <v>0.0175115740740741</v>
      </c>
    </row>
    <row r="214" customFormat="false" ht="15" hidden="false" customHeight="false" outlineLevel="0" collapsed="false">
      <c r="B214" s="1" t="s">
        <v>20</v>
      </c>
      <c r="C214" s="1" t="str">
        <f aca="false">LEFT(B214,LEN(B214)-2)</f>
        <v>TR3 6</v>
      </c>
      <c r="D214" s="7" t="n">
        <v>0.0276851851851852</v>
      </c>
      <c r="E214" s="7" t="n">
        <v>0.0218634259259259</v>
      </c>
      <c r="F214" s="7" t="n">
        <v>0.00846064814814815</v>
      </c>
      <c r="G214" s="7" t="n">
        <v>0.0149652777777778</v>
      </c>
      <c r="H214" s="7" t="n">
        <v>0.0151273148148148</v>
      </c>
    </row>
    <row r="215" customFormat="false" ht="15" hidden="false" customHeight="false" outlineLevel="0" collapsed="false">
      <c r="B215" s="1" t="s">
        <v>88</v>
      </c>
      <c r="C215" s="1" t="str">
        <f aca="false">LEFT(B215,LEN(B215)-2)</f>
        <v>TR3 6</v>
      </c>
      <c r="D215" s="7" t="n">
        <v>0.0275347222222222</v>
      </c>
      <c r="E215" s="7" t="n">
        <v>0.0228240740740741</v>
      </c>
      <c r="F215" s="7" t="n">
        <v>0.00831018518518519</v>
      </c>
      <c r="G215" s="7" t="n">
        <v>0.0169675925925926</v>
      </c>
      <c r="H215" s="7" t="n">
        <v>0.0149768518518519</v>
      </c>
    </row>
    <row r="216" customFormat="false" ht="15" hidden="false" customHeight="false" outlineLevel="0" collapsed="false">
      <c r="B216" s="1" t="s">
        <v>135</v>
      </c>
      <c r="C216" s="1" t="str">
        <f aca="false">LEFT(B216,LEN(B216)-2)</f>
        <v>TR12 6</v>
      </c>
      <c r="D216" s="7" t="n">
        <v>0.0318287037037037</v>
      </c>
      <c r="E216" s="7" t="n">
        <v>0.0104166666666667</v>
      </c>
      <c r="F216" s="7" t="n">
        <v>0.026712962962963</v>
      </c>
      <c r="G216" s="7" t="n">
        <v>0.0224652777777778</v>
      </c>
      <c r="H216" s="7" t="n">
        <v>0.0397685185185185</v>
      </c>
    </row>
    <row r="217" customFormat="false" ht="15" hidden="false" customHeight="false" outlineLevel="0" collapsed="false">
      <c r="B217" s="1" t="s">
        <v>172</v>
      </c>
      <c r="C217" s="1" t="str">
        <f aca="false">LEFT(B217,LEN(B217)-2)</f>
        <v>TR12 6</v>
      </c>
      <c r="D217" s="7" t="n">
        <v>0.0316087962962963</v>
      </c>
      <c r="E217" s="7" t="n">
        <v>0.0101967592592593</v>
      </c>
      <c r="F217" s="7" t="n">
        <v>0.0264930555555556</v>
      </c>
      <c r="G217" s="7" t="n">
        <v>0.0222453703703704</v>
      </c>
      <c r="H217" s="7" t="n">
        <v>0.0395486111111111</v>
      </c>
    </row>
    <row r="218" customFormat="false" ht="15" hidden="false" customHeight="false" outlineLevel="0" collapsed="false">
      <c r="B218" s="1" t="s">
        <v>247</v>
      </c>
      <c r="C218" s="1" t="str">
        <f aca="false">LEFT(B218,LEN(B218)-2)</f>
        <v>TR11 5</v>
      </c>
      <c r="D218" s="7" t="n">
        <v>0.0382060185185185</v>
      </c>
      <c r="E218" s="7" t="n">
        <v>0.018912037037037</v>
      </c>
      <c r="F218" s="7" t="n">
        <v>0.0184490740740741</v>
      </c>
      <c r="G218" s="7" t="n">
        <v>0.00582175925925926</v>
      </c>
      <c r="H218" s="7" t="n">
        <v>0.0299189814814815</v>
      </c>
    </row>
    <row r="219" customFormat="false" ht="15" hidden="false" customHeight="false" outlineLevel="0" collapsed="false">
      <c r="B219" s="1" t="s">
        <v>57</v>
      </c>
      <c r="C219" s="1" t="str">
        <f aca="false">LEFT(B219,LEN(B219)-2)</f>
        <v>TR11 5</v>
      </c>
      <c r="D219" s="7" t="n">
        <v>0.0365740740740741</v>
      </c>
      <c r="E219" s="7" t="n">
        <v>0.0172800925925926</v>
      </c>
      <c r="F219" s="7" t="n">
        <v>0.0168171296296296</v>
      </c>
      <c r="G219" s="7" t="n">
        <v>0.00521990740740741</v>
      </c>
      <c r="H219" s="7" t="n">
        <v>0.028287037037037</v>
      </c>
    </row>
    <row r="220" customFormat="false" ht="15" hidden="false" customHeight="false" outlineLevel="0" collapsed="false">
      <c r="B220" s="1" t="s">
        <v>210</v>
      </c>
      <c r="C220" s="1" t="str">
        <f aca="false">LEFT(B220,LEN(B220)-2)</f>
        <v>TR11 2</v>
      </c>
      <c r="D220" s="7" t="n">
        <v>0.0346990740740741</v>
      </c>
      <c r="E220" s="7" t="n">
        <v>0.0154050925925926</v>
      </c>
      <c r="F220" s="7" t="n">
        <v>0.0149421296296296</v>
      </c>
      <c r="G220" s="7" t="n">
        <v>0.00201388888888889</v>
      </c>
      <c r="H220" s="7" t="n">
        <v>0.026412037037037</v>
      </c>
    </row>
    <row r="221" customFormat="false" ht="15" hidden="false" customHeight="false" outlineLevel="0" collapsed="false">
      <c r="B221" s="1" t="s">
        <v>250</v>
      </c>
      <c r="C221" s="1" t="str">
        <f aca="false">LEFT(B221,LEN(B221)-2)</f>
        <v>TR11 3</v>
      </c>
      <c r="D221" s="7" t="n">
        <v>0.0342592592592593</v>
      </c>
      <c r="E221" s="7" t="n">
        <v>0.0149652777777778</v>
      </c>
      <c r="F221" s="7" t="n">
        <v>0.0145023148148148</v>
      </c>
      <c r="G221" s="7" t="n">
        <v>0.001875</v>
      </c>
      <c r="H221" s="7" t="n">
        <v>0.0259722222222222</v>
      </c>
    </row>
    <row r="222" customFormat="false" ht="15" hidden="false" customHeight="false" outlineLevel="0" collapsed="false">
      <c r="B222" s="1" t="s">
        <v>176</v>
      </c>
      <c r="C222" s="1" t="str">
        <f aca="false">LEFT(B222,LEN(B222)-2)</f>
        <v>TR11 2</v>
      </c>
      <c r="D222" s="7" t="n">
        <v>0.0358217592592593</v>
      </c>
      <c r="E222" s="7" t="n">
        <v>0.0165277777777778</v>
      </c>
      <c r="F222" s="7" t="n">
        <v>0.0160648148148148</v>
      </c>
      <c r="G222" s="7" t="n">
        <v>0.00231481481481481</v>
      </c>
      <c r="H222" s="7" t="n">
        <v>0.0275347222222222</v>
      </c>
    </row>
    <row r="223" customFormat="false" ht="15" hidden="false" customHeight="false" outlineLevel="0" collapsed="false">
      <c r="B223" s="1" t="s">
        <v>72</v>
      </c>
      <c r="C223" s="1" t="str">
        <f aca="false">LEFT(B223,LEN(B223)-2)</f>
        <v>TR10 8</v>
      </c>
      <c r="D223" s="7" t="n">
        <v>0.0327199074074074</v>
      </c>
      <c r="E223" s="7" t="n">
        <v>0.0134259259259259</v>
      </c>
      <c r="F223" s="7" t="n">
        <v>0.012962962962963</v>
      </c>
      <c r="G223" s="7" t="n">
        <v>0.0028125</v>
      </c>
      <c r="H223" s="7" t="n">
        <v>0.0244328703703704</v>
      </c>
    </row>
    <row r="224" customFormat="false" ht="15" hidden="false" customHeight="false" outlineLevel="0" collapsed="false">
      <c r="B224" s="1" t="s">
        <v>240</v>
      </c>
      <c r="C224" s="1" t="str">
        <f aca="false">LEFT(B224,LEN(B224)-2)</f>
        <v>TR11 3</v>
      </c>
      <c r="D224" s="7" t="n">
        <v>0.0352546296296296</v>
      </c>
      <c r="E224" s="7" t="n">
        <v>0.0159606481481481</v>
      </c>
      <c r="F224" s="7" t="n">
        <v>0.0154976851851852</v>
      </c>
      <c r="G224" s="7" t="n">
        <v>0.00287037037037037</v>
      </c>
      <c r="H224" s="7" t="n">
        <v>0.0269675925925926</v>
      </c>
    </row>
    <row r="225" customFormat="false" ht="15" hidden="false" customHeight="false" outlineLevel="0" collapsed="false">
      <c r="B225" s="1" t="s">
        <v>31</v>
      </c>
      <c r="C225" s="1" t="str">
        <f aca="false">LEFT(B225,LEN(B225)-2)</f>
        <v>TR11 3</v>
      </c>
      <c r="D225" s="7" t="n">
        <v>0.0360532407407407</v>
      </c>
      <c r="E225" s="7" t="n">
        <v>0.0167592592592593</v>
      </c>
      <c r="F225" s="7" t="n">
        <v>0.0162962962962963</v>
      </c>
      <c r="G225" s="7" t="n">
        <v>0.00366898148148148</v>
      </c>
      <c r="H225" s="7" t="n">
        <v>0.0277662037037037</v>
      </c>
    </row>
    <row r="226" customFormat="false" ht="15" hidden="false" customHeight="false" outlineLevel="0" collapsed="false">
      <c r="B226" s="1" t="s">
        <v>188</v>
      </c>
      <c r="C226" s="1" t="str">
        <f aca="false">LEFT(B226,LEN(B226)-2)</f>
        <v>TR11 4</v>
      </c>
      <c r="D226" s="7" t="n">
        <v>0.0358449074074074</v>
      </c>
      <c r="E226" s="7" t="n">
        <v>0.0165509259259259</v>
      </c>
      <c r="F226" s="7" t="n">
        <v>0.016087962962963</v>
      </c>
      <c r="G226" s="7" t="n">
        <v>0.00346064814814815</v>
      </c>
      <c r="H226" s="7" t="n">
        <v>0.0275578703703704</v>
      </c>
    </row>
    <row r="227" customFormat="false" ht="15" hidden="false" customHeight="false" outlineLevel="0" collapsed="false">
      <c r="B227" s="1" t="s">
        <v>252</v>
      </c>
      <c r="C227" s="1" t="str">
        <f aca="false">LEFT(B227,LEN(B227)-2)</f>
        <v>TR11 2</v>
      </c>
      <c r="D227" s="7" t="n">
        <v>0.0356712962962963</v>
      </c>
      <c r="E227" s="7" t="n">
        <v>0.0163773148148148</v>
      </c>
      <c r="F227" s="7" t="n">
        <v>0.0159143518518519</v>
      </c>
      <c r="G227" s="7" t="n">
        <v>0.00328703703703704</v>
      </c>
      <c r="H227" s="7" t="n">
        <v>0.0273842592592593</v>
      </c>
    </row>
    <row r="228" customFormat="false" ht="15" hidden="false" customHeight="false" outlineLevel="0" collapsed="false">
      <c r="B228" s="1" t="s">
        <v>253</v>
      </c>
      <c r="C228" s="1" t="str">
        <f aca="false">LEFT(B228,LEN(B228)-2)</f>
        <v>TR3 6</v>
      </c>
      <c r="D228" s="7" t="n">
        <v>0.0325925925925926</v>
      </c>
      <c r="E228" s="7" t="n">
        <v>0.0170833333333333</v>
      </c>
      <c r="F228" s="7" t="n">
        <v>0.0132523148148148</v>
      </c>
      <c r="G228" s="7" t="n">
        <v>0.0101851851851852</v>
      </c>
      <c r="H228" s="7" t="n">
        <v>0.0219907407407407</v>
      </c>
    </row>
    <row r="229" customFormat="false" ht="15" hidden="false" customHeight="false" outlineLevel="0" collapsed="false">
      <c r="B229" s="1" t="s">
        <v>226</v>
      </c>
      <c r="C229" s="1" t="str">
        <f aca="false">LEFT(B229,LEN(B229)-2)</f>
        <v>TR1 3</v>
      </c>
      <c r="D229" s="7" t="n">
        <v>0.0278009259259259</v>
      </c>
      <c r="E229" s="7" t="n">
        <v>0.0205208333333333</v>
      </c>
      <c r="F229" s="7" t="n">
        <v>0.00857638888888889</v>
      </c>
      <c r="G229" s="7" t="n">
        <v>0.0136226851851852</v>
      </c>
      <c r="H229" s="7" t="n">
        <v>0.0152430555555556</v>
      </c>
    </row>
    <row r="230" customFormat="false" ht="15" hidden="false" customHeight="false" outlineLevel="0" collapsed="false">
      <c r="B230" s="1" t="s">
        <v>254</v>
      </c>
      <c r="C230" s="1" t="str">
        <f aca="false">LEFT(B230,LEN(B230)-2)</f>
        <v>TR3 6</v>
      </c>
      <c r="D230" s="7" t="n">
        <v>0.0330439814814815</v>
      </c>
      <c r="E230" s="7" t="n">
        <v>0.0180208333333333</v>
      </c>
      <c r="F230" s="7" t="n">
        <v>0.0138194444444444</v>
      </c>
      <c r="G230" s="7" t="n">
        <v>0.0111226851851852</v>
      </c>
      <c r="H230" s="7" t="n">
        <v>0.0204861111111111</v>
      </c>
    </row>
    <row r="231" customFormat="false" ht="15" hidden="false" customHeight="false" outlineLevel="0" collapsed="false">
      <c r="B231" s="1" t="s">
        <v>255</v>
      </c>
      <c r="C231" s="1" t="str">
        <f aca="false">LEFT(B231,LEN(B231)-2)</f>
        <v>TR1 1</v>
      </c>
      <c r="D231" s="7" t="n">
        <v>0.0313657407407407</v>
      </c>
      <c r="E231" s="7" t="n">
        <v>0.0205902777777778</v>
      </c>
      <c r="F231" s="7" t="n">
        <v>0.0121412037037037</v>
      </c>
      <c r="G231" s="7" t="n">
        <v>0.0136921296296296</v>
      </c>
      <c r="H231" s="7" t="n">
        <v>0.017349537037037</v>
      </c>
    </row>
    <row r="232" customFormat="false" ht="15" hidden="false" customHeight="false" outlineLevel="0" collapsed="false">
      <c r="B232" s="1" t="s">
        <v>155</v>
      </c>
      <c r="C232" s="1" t="str">
        <f aca="false">LEFT(B232,LEN(B232)-2)</f>
        <v>TR1 3</v>
      </c>
      <c r="D232" s="7" t="n">
        <v>0.0310185185185185</v>
      </c>
      <c r="E232" s="7" t="n">
        <v>0.0206018518518519</v>
      </c>
      <c r="F232" s="7" t="n">
        <v>0.0117939814814815</v>
      </c>
      <c r="G232" s="7" t="n">
        <v>0.0137037037037037</v>
      </c>
      <c r="H232" s="7" t="n">
        <v>0.0170023148148148</v>
      </c>
    </row>
    <row r="233" customFormat="false" ht="15" hidden="false" customHeight="false" outlineLevel="0" collapsed="false">
      <c r="B233" s="1" t="s">
        <v>103</v>
      </c>
      <c r="C233" s="1" t="str">
        <f aca="false">LEFT(B233,LEN(B233)-2)</f>
        <v>TR3 6</v>
      </c>
      <c r="D233" s="7" t="n">
        <v>0.036087962962963</v>
      </c>
      <c r="E233" s="7" t="n">
        <v>0.0209143518518519</v>
      </c>
      <c r="F233" s="7" t="n">
        <v>0.0168518518518519</v>
      </c>
      <c r="G233" s="7" t="n">
        <v>0.0140162037037037</v>
      </c>
      <c r="H233" s="7" t="n">
        <v>0.0235300925925926</v>
      </c>
    </row>
    <row r="234" customFormat="false" ht="15" hidden="false" customHeight="false" outlineLevel="0" collapsed="false">
      <c r="B234" s="1" t="s">
        <v>217</v>
      </c>
      <c r="C234" s="1" t="str">
        <f aca="false">LEFT(B234,LEN(B234)-2)</f>
        <v>TR1 1</v>
      </c>
      <c r="D234" s="7" t="n">
        <v>0.0318171296296296</v>
      </c>
      <c r="E234" s="7" t="n">
        <v>0.0199537037037037</v>
      </c>
      <c r="F234" s="7" t="n">
        <v>0.0125925925925926</v>
      </c>
      <c r="G234" s="7" t="n">
        <v>0.0130555555555556</v>
      </c>
      <c r="H234" s="7" t="n">
        <v>0.0185069444444444</v>
      </c>
    </row>
    <row r="235" customFormat="false" ht="15" hidden="false" customHeight="false" outlineLevel="0" collapsed="false">
      <c r="B235" s="1" t="s">
        <v>180</v>
      </c>
      <c r="C235" s="1" t="str">
        <f aca="false">LEFT(B235,LEN(B235)-2)</f>
        <v>TR1 2</v>
      </c>
      <c r="D235" s="7" t="n">
        <v>0.0315046296296296</v>
      </c>
      <c r="E235" s="7" t="n">
        <v>0.0196412037037037</v>
      </c>
      <c r="F235" s="7" t="n">
        <v>0.0122800925925926</v>
      </c>
      <c r="G235" s="7" t="n">
        <v>0.0127430555555556</v>
      </c>
      <c r="H235" s="7" t="n">
        <v>0.0181018518518519</v>
      </c>
    </row>
    <row r="236" customFormat="false" ht="15" hidden="false" customHeight="false" outlineLevel="0" collapsed="false">
      <c r="B236" s="1" t="s">
        <v>59</v>
      </c>
      <c r="C236" s="1" t="str">
        <f aca="false">LEFT(B236,LEN(B236)-2)</f>
        <v>TR1 2</v>
      </c>
      <c r="D236" s="7" t="n">
        <v>0.0316782407407407</v>
      </c>
      <c r="E236" s="7" t="n">
        <v>0.0199189814814815</v>
      </c>
      <c r="F236" s="7" t="n">
        <v>0.0124537037037037</v>
      </c>
      <c r="G236" s="7" t="n">
        <v>0.0130208333333333</v>
      </c>
      <c r="H236" s="7" t="n">
        <v>0.017662037037037</v>
      </c>
    </row>
    <row r="237" customFormat="false" ht="15" hidden="false" customHeight="false" outlineLevel="0" collapsed="false">
      <c r="B237" s="1" t="s">
        <v>151</v>
      </c>
      <c r="C237" s="1" t="str">
        <f aca="false">LEFT(B237,LEN(B237)-2)</f>
        <v>TR1 1</v>
      </c>
      <c r="D237" s="7" t="n">
        <v>0.0324652777777778</v>
      </c>
      <c r="E237" s="7" t="n">
        <v>0.0210069444444444</v>
      </c>
      <c r="F237" s="7" t="n">
        <v>0.0132407407407407</v>
      </c>
      <c r="G237" s="7" t="n">
        <v>0.0141087962962963</v>
      </c>
      <c r="H237" s="7" t="n">
        <v>0.0171412037037037</v>
      </c>
    </row>
    <row r="238" customFormat="false" ht="15" hidden="false" customHeight="false" outlineLevel="0" collapsed="false">
      <c r="B238" s="1" t="s">
        <v>258</v>
      </c>
      <c r="C238" s="1" t="str">
        <f aca="false">LEFT(B238,LEN(B238)-2)</f>
        <v>TR1 1</v>
      </c>
      <c r="D238" s="7" t="n">
        <v>0.0321412037037037</v>
      </c>
      <c r="E238" s="7" t="n">
        <v>0.0202777777777778</v>
      </c>
      <c r="F238" s="7" t="n">
        <v>0.0129166666666667</v>
      </c>
      <c r="G238" s="7" t="n">
        <v>0.0133796296296296</v>
      </c>
      <c r="H238" s="7" t="n">
        <v>0.0173958333333333</v>
      </c>
    </row>
    <row r="239" customFormat="false" ht="15" hidden="false" customHeight="false" outlineLevel="0" collapsed="false">
      <c r="B239" s="1" t="s">
        <v>144</v>
      </c>
      <c r="C239" s="1" t="str">
        <f aca="false">LEFT(B239,LEN(B239)-2)</f>
        <v>TR1 1</v>
      </c>
      <c r="D239" s="7" t="n">
        <v>0.0322916666666667</v>
      </c>
      <c r="E239" s="7" t="n">
        <v>0.0204282407407407</v>
      </c>
      <c r="F239" s="7" t="n">
        <v>0.0130671296296296</v>
      </c>
      <c r="G239" s="7" t="n">
        <v>0.0135300925925926</v>
      </c>
      <c r="H239" s="7" t="n">
        <v>0.0173148148148148</v>
      </c>
    </row>
    <row r="240" customFormat="false" ht="15" hidden="false" customHeight="false" outlineLevel="0" collapsed="false">
      <c r="B240" s="1" t="s">
        <v>232</v>
      </c>
      <c r="C240" s="1" t="str">
        <f aca="false">LEFT(B240,LEN(B240)-2)</f>
        <v>TR1 1</v>
      </c>
      <c r="D240" s="7" t="n">
        <v>0.0329976851851852</v>
      </c>
      <c r="E240" s="7" t="n">
        <v>0.0211342592592593</v>
      </c>
      <c r="F240" s="7" t="n">
        <v>0.0137731481481481</v>
      </c>
      <c r="G240" s="7" t="n">
        <v>0.0142361111111111</v>
      </c>
      <c r="H240" s="7" t="n">
        <v>0.0190393518518519</v>
      </c>
    </row>
    <row r="241" customFormat="false" ht="15" hidden="false" customHeight="false" outlineLevel="0" collapsed="false">
      <c r="B241" s="1" t="s">
        <v>260</v>
      </c>
      <c r="C241" s="1" t="str">
        <f aca="false">LEFT(B241,LEN(B241)-2)</f>
        <v>TR4 8</v>
      </c>
      <c r="D241" s="7" t="n">
        <v>0.0259837962962963</v>
      </c>
      <c r="E241" s="7" t="n">
        <v>0.0209837962962963</v>
      </c>
      <c r="F241" s="7" t="n">
        <v>0.00670138888888889</v>
      </c>
      <c r="G241" s="7" t="n">
        <v>0.0168518518518519</v>
      </c>
      <c r="H241" s="7" t="n">
        <v>0.0148032407407407</v>
      </c>
    </row>
    <row r="242" customFormat="false" ht="15" hidden="false" customHeight="false" outlineLevel="0" collapsed="false">
      <c r="B242" s="1" t="s">
        <v>214</v>
      </c>
      <c r="C242" s="1" t="str">
        <f aca="false">LEFT(B242,LEN(B242)-2)</f>
        <v>TR5 0</v>
      </c>
      <c r="D242" s="7" t="n">
        <v>0.0289236111111111</v>
      </c>
      <c r="E242" s="7" t="n">
        <v>0.0240277777777778</v>
      </c>
      <c r="F242" s="7" t="n">
        <v>0.00969907407407407</v>
      </c>
      <c r="G242" s="7" t="n">
        <v>0.0198958333333333</v>
      </c>
      <c r="H242" s="7" t="n">
        <v>0.0161689814814815</v>
      </c>
    </row>
    <row r="243" customFormat="false" ht="15" hidden="false" customHeight="false" outlineLevel="0" collapsed="false">
      <c r="B243" s="1" t="s">
        <v>214</v>
      </c>
      <c r="C243" s="1" t="str">
        <f aca="false">LEFT(B243,LEN(B243)-2)</f>
        <v>TR5 0</v>
      </c>
      <c r="D243" s="7" t="n">
        <v>0.0289236111111111</v>
      </c>
      <c r="E243" s="7" t="n">
        <v>0.0240277777777778</v>
      </c>
      <c r="F243" s="7" t="n">
        <v>0.00969907407407407</v>
      </c>
      <c r="G243" s="7" t="n">
        <v>0.0198958333333333</v>
      </c>
      <c r="H243" s="7" t="n">
        <v>0.0161689814814815</v>
      </c>
    </row>
    <row r="244" customFormat="false" ht="15" hidden="false" customHeight="false" outlineLevel="0" collapsed="false">
      <c r="B244" s="1" t="s">
        <v>203</v>
      </c>
      <c r="C244" s="1" t="str">
        <f aca="false">LEFT(B244,LEN(B244)-2)</f>
        <v>TR5 0</v>
      </c>
      <c r="D244" s="7" t="n">
        <v>0.0281481481481481</v>
      </c>
      <c r="E244" s="7" t="n">
        <v>0.0234375</v>
      </c>
      <c r="F244" s="7" t="n">
        <v>0.00892361111111111</v>
      </c>
      <c r="G244" s="7" t="n">
        <v>0.0193055555555556</v>
      </c>
      <c r="H244" s="7" t="n">
        <v>0.0153935185185185</v>
      </c>
    </row>
    <row r="245" customFormat="false" ht="15" hidden="false" customHeight="false" outlineLevel="0" collapsed="false">
      <c r="B245" s="1" t="s">
        <v>261</v>
      </c>
      <c r="C245" s="1" t="str">
        <f aca="false">LEFT(B245,LEN(B245)-2)</f>
        <v>TR4 8</v>
      </c>
      <c r="D245" s="7" t="n">
        <v>0.0255555555555556</v>
      </c>
      <c r="E245" s="7" t="n">
        <v>0.0206134259259259</v>
      </c>
      <c r="F245" s="7" t="n">
        <v>0.00621527777777778</v>
      </c>
      <c r="G245" s="7" t="n">
        <v>0.0164814814814815</v>
      </c>
      <c r="H245" s="7" t="n">
        <v>0.0144328703703704</v>
      </c>
    </row>
    <row r="246" customFormat="false" ht="15" hidden="false" customHeight="false" outlineLevel="0" collapsed="false">
      <c r="B246" s="1" t="s">
        <v>262</v>
      </c>
      <c r="C246" s="1" t="str">
        <f aca="false">LEFT(B246,LEN(B246)-2)</f>
        <v>TR5 0</v>
      </c>
      <c r="D246" s="7" t="n">
        <v>0.0287384259259259</v>
      </c>
      <c r="E246" s="7" t="n">
        <v>0.0240277777777778</v>
      </c>
      <c r="F246" s="7" t="n">
        <v>0.00951388888888889</v>
      </c>
      <c r="G246" s="7" t="n">
        <v>0.0198958333333333</v>
      </c>
      <c r="H246" s="7" t="n">
        <v>0.0144560185185185</v>
      </c>
    </row>
    <row r="247" customFormat="false" ht="15" hidden="false" customHeight="false" outlineLevel="0" collapsed="false">
      <c r="B247" s="1" t="s">
        <v>14</v>
      </c>
      <c r="C247" s="1" t="str">
        <f aca="false">LEFT(B247,LEN(B247)-2)</f>
        <v>TR5 0</v>
      </c>
      <c r="D247" s="7" t="n">
        <v>0.0268055555555556</v>
      </c>
      <c r="E247" s="7" t="n">
        <v>0.0220949074074074</v>
      </c>
      <c r="F247" s="7" t="n">
        <v>0.00758101851851852</v>
      </c>
      <c r="G247" s="7" t="n">
        <v>0.017962962962963</v>
      </c>
      <c r="H247" s="7" t="n">
        <v>0.0140509259259259</v>
      </c>
    </row>
    <row r="248" customFormat="false" ht="15" hidden="false" customHeight="false" outlineLevel="0" collapsed="false">
      <c r="B248" s="1" t="s">
        <v>98</v>
      </c>
      <c r="C248" s="1" t="str">
        <f aca="false">LEFT(B248,LEN(B248)-2)</f>
        <v>TR5 0</v>
      </c>
      <c r="D248" s="7" t="n">
        <v>0.0291203703703704</v>
      </c>
      <c r="E248" s="7" t="n">
        <v>0.0244097222222222</v>
      </c>
      <c r="F248" s="7" t="n">
        <v>0.00989583333333333</v>
      </c>
      <c r="G248" s="7" t="n">
        <v>0.0202777777777778</v>
      </c>
      <c r="H248" s="7" t="n">
        <v>0.014837962962963</v>
      </c>
    </row>
    <row r="249" customFormat="false" ht="15" hidden="false" customHeight="false" outlineLevel="0" collapsed="false">
      <c r="B249" s="1" t="s">
        <v>169</v>
      </c>
      <c r="C249" s="1" t="str">
        <f aca="false">LEFT(B249,LEN(B249)-2)</f>
        <v>TR5 0</v>
      </c>
      <c r="D249" s="7" t="n">
        <v>0.0274652777777778</v>
      </c>
      <c r="E249" s="7" t="n">
        <v>0.0227546296296296</v>
      </c>
      <c r="F249" s="7" t="n">
        <v>0.00824074074074074</v>
      </c>
      <c r="G249" s="7" t="n">
        <v>0.0186226851851852</v>
      </c>
      <c r="H249" s="7" t="n">
        <v>0.0141550925925926</v>
      </c>
    </row>
    <row r="250" customFormat="false" ht="15" hidden="false" customHeight="false" outlineLevel="0" collapsed="false">
      <c r="B250" s="1" t="s">
        <v>152</v>
      </c>
      <c r="C250" s="1" t="str">
        <f aca="false">LEFT(B250,LEN(B250)-2)</f>
        <v>TR5 0</v>
      </c>
      <c r="D250" s="7" t="n">
        <v>0.0278125</v>
      </c>
      <c r="E250" s="7" t="n">
        <v>0.0231018518518519</v>
      </c>
      <c r="F250" s="7" t="n">
        <v>0.00858796296296296</v>
      </c>
      <c r="G250" s="7" t="n">
        <v>0.0189699074074074</v>
      </c>
      <c r="H250" s="7" t="n">
        <v>0.0135300925925926</v>
      </c>
    </row>
    <row r="251" customFormat="false" ht="15" hidden="false" customHeight="false" outlineLevel="0" collapsed="false">
      <c r="B251" s="1" t="s">
        <v>120</v>
      </c>
      <c r="C251" s="1" t="str">
        <f aca="false">LEFT(B251,LEN(B251)-2)</f>
        <v>TR5 0</v>
      </c>
      <c r="D251" s="7" t="n">
        <v>0.0283912037037037</v>
      </c>
      <c r="E251" s="7" t="n">
        <v>0.0236805555555556</v>
      </c>
      <c r="F251" s="7" t="n">
        <v>0.00916666666666666</v>
      </c>
      <c r="G251" s="7" t="n">
        <v>0.0195486111111111</v>
      </c>
      <c r="H251" s="7" t="n">
        <v>0.0139930555555556</v>
      </c>
    </row>
    <row r="252" customFormat="false" ht="15" hidden="false" customHeight="false" outlineLevel="0" collapsed="false">
      <c r="B252" s="1" t="s">
        <v>45</v>
      </c>
      <c r="C252" s="1" t="str">
        <f aca="false">LEFT(B252,LEN(B252)-2)</f>
        <v>TR5 0</v>
      </c>
      <c r="D252" s="7" t="n">
        <v>0.0299421296296296</v>
      </c>
      <c r="E252" s="7" t="n">
        <v>0.0252314814814815</v>
      </c>
      <c r="F252" s="7" t="n">
        <v>0.0107175925925926</v>
      </c>
      <c r="G252" s="7" t="n">
        <v>0.021099537037037</v>
      </c>
      <c r="H252" s="7" t="n">
        <v>0.0149189814814815</v>
      </c>
    </row>
    <row r="253" customFormat="false" ht="15" hidden="false" customHeight="false" outlineLevel="0" collapsed="false">
      <c r="B253" s="1" t="s">
        <v>207</v>
      </c>
      <c r="C253" s="1" t="str">
        <f aca="false">LEFT(B253,LEN(B253)-2)</f>
        <v>TR6 0</v>
      </c>
      <c r="D253" s="7" t="n">
        <v>0.0292013888888889</v>
      </c>
      <c r="E253" s="7" t="n">
        <v>0.0244907407407407</v>
      </c>
      <c r="F253" s="7" t="n">
        <v>0.00997685185185185</v>
      </c>
      <c r="G253" s="7" t="n">
        <v>0.0203587962962963</v>
      </c>
      <c r="H253" s="7" t="n">
        <v>0.0101388888888889</v>
      </c>
    </row>
    <row r="254" customFormat="false" ht="15" hidden="false" customHeight="false" outlineLevel="0" collapsed="false">
      <c r="B254" s="1" t="s">
        <v>264</v>
      </c>
      <c r="C254" s="1" t="str">
        <f aca="false">LEFT(B254,LEN(B254)-2)</f>
        <v>TR6 0</v>
      </c>
      <c r="D254" s="7" t="n">
        <v>0.0305324074074074</v>
      </c>
      <c r="E254" s="7" t="n">
        <v>0.0258217592592593</v>
      </c>
      <c r="F254" s="7" t="n">
        <v>0.0113078703703704</v>
      </c>
      <c r="G254" s="7" t="n">
        <v>0.0216898148148148</v>
      </c>
      <c r="H254" s="7" t="n">
        <v>0.0116550925925926</v>
      </c>
    </row>
    <row r="255" customFormat="false" ht="15" hidden="false" customHeight="false" outlineLevel="0" collapsed="false">
      <c r="B255" s="1" t="s">
        <v>129</v>
      </c>
      <c r="C255" s="1" t="str">
        <f aca="false">LEFT(B255,LEN(B255)-2)</f>
        <v>TR6 0</v>
      </c>
      <c r="D255" s="7" t="n">
        <v>0.0299421296296296</v>
      </c>
      <c r="E255" s="7" t="n">
        <v>0.0252314814814815</v>
      </c>
      <c r="F255" s="7" t="n">
        <v>0.0107175925925926</v>
      </c>
      <c r="G255" s="7" t="n">
        <v>0.021099537037037</v>
      </c>
      <c r="H255" s="7" t="n">
        <v>0.0110648148148148</v>
      </c>
    </row>
    <row r="256" customFormat="false" ht="15" hidden="false" customHeight="false" outlineLevel="0" collapsed="false">
      <c r="B256" s="1" t="s">
        <v>194</v>
      </c>
      <c r="C256" s="1" t="str">
        <f aca="false">LEFT(B256,LEN(B256)-2)</f>
        <v>TR6 0</v>
      </c>
      <c r="D256" s="7" t="n">
        <v>0.0294560185185185</v>
      </c>
      <c r="E256" s="7" t="n">
        <v>0.0247453703703704</v>
      </c>
      <c r="F256" s="7" t="n">
        <v>0.0102314814814815</v>
      </c>
      <c r="G256" s="7" t="n">
        <v>0.0206134259259259</v>
      </c>
      <c r="H256" s="7" t="n">
        <v>0.0107060185185185</v>
      </c>
    </row>
    <row r="257" customFormat="false" ht="15" hidden="false" customHeight="false" outlineLevel="0" collapsed="false">
      <c r="B257" s="1" t="s">
        <v>256</v>
      </c>
      <c r="C257" s="1" t="str">
        <f aca="false">LEFT(B257,LEN(B257)-2)</f>
        <v>TR6 0</v>
      </c>
      <c r="D257" s="7" t="n">
        <v>0.0289699074074074</v>
      </c>
      <c r="E257" s="7" t="n">
        <v>0.0242592592592593</v>
      </c>
      <c r="F257" s="7" t="n">
        <v>0.00974537037037037</v>
      </c>
      <c r="G257" s="7" t="n">
        <v>0.0201273148148148</v>
      </c>
      <c r="H257" s="7" t="n">
        <v>0.0100462962962963</v>
      </c>
    </row>
    <row r="258" customFormat="false" ht="15" hidden="false" customHeight="false" outlineLevel="0" collapsed="false">
      <c r="B258" s="1" t="s">
        <v>265</v>
      </c>
      <c r="C258" s="1" t="str">
        <f aca="false">LEFT(B258,LEN(B258)-2)</f>
        <v>TR6 0</v>
      </c>
      <c r="D258" s="7" t="n">
        <v>0.0293865740740741</v>
      </c>
      <c r="E258" s="7" t="n">
        <v>0.0246759259259259</v>
      </c>
      <c r="F258" s="7" t="n">
        <v>0.010162037037037</v>
      </c>
      <c r="G258" s="7" t="n">
        <v>0.0205439814814815</v>
      </c>
      <c r="H258" s="7" t="n">
        <v>0.010462962962963</v>
      </c>
    </row>
    <row r="259" customFormat="false" ht="15" hidden="false" customHeight="false" outlineLevel="0" collapsed="false">
      <c r="B259" s="1" t="s">
        <v>186</v>
      </c>
      <c r="C259" s="1" t="str">
        <f aca="false">LEFT(B259,LEN(B259)-2)</f>
        <v>TR6 0</v>
      </c>
      <c r="D259" s="7" t="n">
        <v>0.0294560185185185</v>
      </c>
      <c r="E259" s="7" t="n">
        <v>0.0247453703703704</v>
      </c>
      <c r="F259" s="7" t="n">
        <v>0.0102314814814815</v>
      </c>
      <c r="G259" s="7" t="n">
        <v>0.0206134259259259</v>
      </c>
      <c r="H259" s="7" t="n">
        <v>0.0105787037037037</v>
      </c>
    </row>
    <row r="260" customFormat="false" ht="15" hidden="false" customHeight="false" outlineLevel="0" collapsed="false">
      <c r="B260" s="1" t="s">
        <v>257</v>
      </c>
      <c r="C260" s="1" t="str">
        <f aca="false">LEFT(B260,LEN(B260)-2)</f>
        <v>TR6 0</v>
      </c>
      <c r="D260" s="7" t="n">
        <v>0.0298611111111111</v>
      </c>
      <c r="E260" s="7" t="n">
        <v>0.025150462962963</v>
      </c>
      <c r="F260" s="7" t="n">
        <v>0.0106365740740741</v>
      </c>
      <c r="G260" s="7" t="n">
        <v>0.0210185185185185</v>
      </c>
      <c r="H260" s="7" t="n">
        <v>0.00991898148148148</v>
      </c>
    </row>
    <row r="261" customFormat="false" ht="15" hidden="false" customHeight="false" outlineLevel="0" collapsed="false">
      <c r="B261" s="1" t="s">
        <v>192</v>
      </c>
      <c r="C261" s="1" t="str">
        <f aca="false">LEFT(B261,LEN(B261)-2)</f>
        <v>TR6 0</v>
      </c>
      <c r="D261" s="7" t="n">
        <v>0.0298726851851852</v>
      </c>
      <c r="E261" s="7" t="n">
        <v>0.025162037037037</v>
      </c>
      <c r="F261" s="7" t="n">
        <v>0.0106481481481481</v>
      </c>
      <c r="G261" s="7" t="n">
        <v>0.0210300925925926</v>
      </c>
      <c r="H261" s="7" t="n">
        <v>0.00896990740740741</v>
      </c>
    </row>
    <row r="262" customFormat="false" ht="15" hidden="false" customHeight="false" outlineLevel="0" collapsed="false">
      <c r="B262" s="1" t="s">
        <v>192</v>
      </c>
      <c r="C262" s="1" t="str">
        <f aca="false">LEFT(B262,LEN(B262)-2)</f>
        <v>TR6 0</v>
      </c>
      <c r="D262" s="7" t="n">
        <v>0.0298726851851852</v>
      </c>
      <c r="E262" s="7" t="n">
        <v>0.025162037037037</v>
      </c>
      <c r="F262" s="7" t="n">
        <v>0.0106481481481481</v>
      </c>
      <c r="G262" s="7" t="n">
        <v>0.0210300925925926</v>
      </c>
      <c r="H262" s="7" t="n">
        <v>0.00896990740740741</v>
      </c>
    </row>
    <row r="263" customFormat="false" ht="15" hidden="false" customHeight="false" outlineLevel="0" collapsed="false">
      <c r="B263" s="1" t="s">
        <v>192</v>
      </c>
      <c r="C263" s="1" t="str">
        <f aca="false">LEFT(B263,LEN(B263)-2)</f>
        <v>TR6 0</v>
      </c>
      <c r="D263" s="7" t="n">
        <v>0.0298726851851852</v>
      </c>
      <c r="E263" s="7" t="n">
        <v>0.025162037037037</v>
      </c>
      <c r="F263" s="7" t="n">
        <v>0.0106481481481481</v>
      </c>
      <c r="G263" s="7" t="n">
        <v>0.0210300925925926</v>
      </c>
      <c r="H263" s="7" t="n">
        <v>0.00896990740740741</v>
      </c>
    </row>
    <row r="264" customFormat="false" ht="15" hidden="false" customHeight="false" outlineLevel="0" collapsed="false">
      <c r="B264" s="1" t="s">
        <v>201</v>
      </c>
      <c r="C264" s="1" t="str">
        <f aca="false">LEFT(B264,LEN(B264)-2)</f>
        <v>TR6 0</v>
      </c>
      <c r="D264" s="7" t="n">
        <v>0.0301736111111111</v>
      </c>
      <c r="E264" s="7" t="n">
        <v>0.025462962962963</v>
      </c>
      <c r="F264" s="7" t="n">
        <v>0.0109490740740741</v>
      </c>
      <c r="G264" s="7" t="n">
        <v>0.0213310185185185</v>
      </c>
      <c r="H264" s="7" t="n">
        <v>0.00927083333333333</v>
      </c>
    </row>
    <row r="265" customFormat="false" ht="15" hidden="false" customHeight="false" outlineLevel="0" collapsed="false">
      <c r="B265" s="1" t="s">
        <v>246</v>
      </c>
      <c r="C265" s="1" t="str">
        <f aca="false">LEFT(B265,LEN(B265)-2)</f>
        <v>TR6 0</v>
      </c>
      <c r="D265" s="7" t="n">
        <v>0.029224537037037</v>
      </c>
      <c r="E265" s="7" t="n">
        <v>0.0245138888888889</v>
      </c>
      <c r="F265" s="7" t="n">
        <v>0.01</v>
      </c>
      <c r="G265" s="7" t="n">
        <v>0.0203819444444444</v>
      </c>
      <c r="H265" s="7" t="n">
        <v>0.00905092592592593</v>
      </c>
    </row>
    <row r="266" customFormat="false" ht="15" hidden="false" customHeight="false" outlineLevel="0" collapsed="false">
      <c r="B266" s="1" t="s">
        <v>228</v>
      </c>
      <c r="C266" s="1" t="str">
        <f aca="false">LEFT(B266,LEN(B266)-2)</f>
        <v>TR8 5</v>
      </c>
      <c r="D266" s="7" t="n">
        <v>0.0354282407407407</v>
      </c>
      <c r="E266" s="7" t="n">
        <v>0.0307175925925926</v>
      </c>
      <c r="F266" s="7" t="n">
        <v>0.0162037037037037</v>
      </c>
      <c r="G266" s="7" t="n">
        <v>0.0265856481481481</v>
      </c>
      <c r="H266" s="7" t="n">
        <v>0.0107986111111111</v>
      </c>
    </row>
    <row r="267" customFormat="false" ht="15" hidden="false" customHeight="false" outlineLevel="0" collapsed="false">
      <c r="B267" s="1" t="s">
        <v>84</v>
      </c>
      <c r="C267" s="1" t="str">
        <f aca="false">LEFT(B267,LEN(B267)-2)</f>
        <v>TR8 5</v>
      </c>
      <c r="D267" s="7" t="n">
        <v>0.0345601851851852</v>
      </c>
      <c r="E267" s="7" t="n">
        <v>0.029849537037037</v>
      </c>
      <c r="F267" s="7" t="n">
        <v>0.0153356481481481</v>
      </c>
      <c r="G267" s="7" t="n">
        <v>0.0257175925925926</v>
      </c>
      <c r="H267" s="7" t="n">
        <v>0.00820601851851852</v>
      </c>
    </row>
    <row r="268" customFormat="false" ht="15" hidden="false" customHeight="false" outlineLevel="0" collapsed="false">
      <c r="B268" s="1" t="s">
        <v>30</v>
      </c>
      <c r="C268" s="1" t="str">
        <f aca="false">LEFT(B268,LEN(B268)-2)</f>
        <v>TR8 5</v>
      </c>
      <c r="D268" s="7" t="n">
        <v>0.0340046296296296</v>
      </c>
      <c r="E268" s="7" t="n">
        <v>0.0292939814814815</v>
      </c>
      <c r="F268" s="7" t="n">
        <v>0.0147800925925926</v>
      </c>
      <c r="G268" s="7" t="n">
        <v>0.025162037037037</v>
      </c>
      <c r="H268" s="7" t="n">
        <v>0.00765046296296296</v>
      </c>
    </row>
    <row r="269" customFormat="false" ht="15" hidden="false" customHeight="false" outlineLevel="0" collapsed="false">
      <c r="B269" s="1" t="s">
        <v>78</v>
      </c>
      <c r="C269" s="1" t="str">
        <f aca="false">LEFT(B269,LEN(B269)-2)</f>
        <v>TR7 1</v>
      </c>
      <c r="D269" s="7" t="n">
        <v>0.0349652777777778</v>
      </c>
      <c r="E269" s="7" t="n">
        <v>0.0302546296296296</v>
      </c>
      <c r="F269" s="7" t="n">
        <v>0.0157407407407407</v>
      </c>
      <c r="G269" s="7" t="n">
        <v>0.0261226851851852</v>
      </c>
      <c r="H269" s="7" t="n">
        <v>0.00449074074074074</v>
      </c>
    </row>
    <row r="270" customFormat="false" ht="15" hidden="false" customHeight="false" outlineLevel="0" collapsed="false">
      <c r="B270" s="1" t="s">
        <v>16</v>
      </c>
      <c r="C270" s="1" t="str">
        <f aca="false">LEFT(B270,LEN(B270)-2)</f>
        <v>TR4 9</v>
      </c>
      <c r="D270" s="7" t="n">
        <v>0.0301041666666667</v>
      </c>
      <c r="E270" s="7" t="n">
        <v>0.022962962962963</v>
      </c>
      <c r="F270" s="7" t="n">
        <v>0.0108796296296296</v>
      </c>
      <c r="G270" s="7" t="n">
        <v>0.0160648148148148</v>
      </c>
      <c r="H270" s="7" t="n">
        <v>0.0138425925925926</v>
      </c>
    </row>
    <row r="271" customFormat="false" ht="15" hidden="false" customHeight="false" outlineLevel="0" collapsed="false">
      <c r="B271" s="1" t="s">
        <v>19</v>
      </c>
      <c r="C271" s="1" t="str">
        <f aca="false">LEFT(B271,LEN(B271)-2)</f>
        <v>TR4 9</v>
      </c>
      <c r="D271" s="7" t="n">
        <v>0.0294328703703704</v>
      </c>
      <c r="E271" s="7" t="n">
        <v>0.0247222222222222</v>
      </c>
      <c r="F271" s="7" t="n">
        <v>0.0102083333333333</v>
      </c>
      <c r="G271" s="7" t="n">
        <v>0.0204166666666667</v>
      </c>
      <c r="H271" s="7" t="n">
        <v>0.0106481481481481</v>
      </c>
    </row>
    <row r="272" customFormat="false" ht="15" hidden="false" customHeight="false" outlineLevel="0" collapsed="false">
      <c r="B272" s="1" t="s">
        <v>193</v>
      </c>
      <c r="C272" s="1" t="str">
        <f aca="false">LEFT(B272,LEN(B272)-2)</f>
        <v>TR4 9</v>
      </c>
      <c r="D272" s="7" t="n">
        <v>0.0328587962962963</v>
      </c>
      <c r="E272" s="7" t="n">
        <v>0.0244675925925926</v>
      </c>
      <c r="F272" s="7" t="n">
        <v>0.0136342592592593</v>
      </c>
      <c r="G272" s="7" t="n">
        <v>0.0175694444444444</v>
      </c>
      <c r="H272" s="7" t="n">
        <v>0.0118055555555556</v>
      </c>
    </row>
    <row r="273" customFormat="false" ht="15" hidden="false" customHeight="false" outlineLevel="0" collapsed="false">
      <c r="B273" s="1" t="s">
        <v>204</v>
      </c>
      <c r="C273" s="1" t="str">
        <f aca="false">LEFT(B273,LEN(B273)-2)</f>
        <v>TR1 1</v>
      </c>
      <c r="D273" s="7" t="n">
        <v>0.0327430555555556</v>
      </c>
      <c r="E273" s="7" t="n">
        <v>0.0208796296296296</v>
      </c>
      <c r="F273" s="7" t="n">
        <v>0.0135185185185185</v>
      </c>
      <c r="G273" s="7" t="n">
        <v>0.0139814814814815</v>
      </c>
      <c r="H273" s="7" t="n">
        <v>0.016400462962963</v>
      </c>
    </row>
    <row r="274" customFormat="false" ht="15" hidden="false" customHeight="false" outlineLevel="0" collapsed="false">
      <c r="B274" s="1" t="s">
        <v>177</v>
      </c>
      <c r="C274" s="1" t="str">
        <f aca="false">LEFT(B274,LEN(B274)-2)</f>
        <v>TR7 1</v>
      </c>
      <c r="D274" s="7" t="n">
        <v>0.0342592592592593</v>
      </c>
      <c r="E274" s="7" t="n">
        <v>0.0295486111111111</v>
      </c>
      <c r="F274" s="7" t="n">
        <v>0.0150347222222222</v>
      </c>
      <c r="G274" s="7" t="n">
        <v>0.0254166666666667</v>
      </c>
      <c r="H274" s="7" t="n">
        <v>0.00378472222222222</v>
      </c>
    </row>
    <row r="275" customFormat="false" ht="15" hidden="false" customHeight="false" outlineLevel="0" collapsed="false">
      <c r="B275" s="1" t="s">
        <v>268</v>
      </c>
      <c r="C275" s="1" t="str">
        <f aca="false">LEFT(B275,LEN(B275)-2)</f>
        <v>TR7 2</v>
      </c>
      <c r="D275" s="7" t="n">
        <v>0.0345023148148148</v>
      </c>
      <c r="E275" s="7" t="n">
        <v>0.0297916666666667</v>
      </c>
      <c r="F275" s="7" t="n">
        <v>0.0152777777777778</v>
      </c>
      <c r="G275" s="7" t="n">
        <v>0.0256597222222222</v>
      </c>
      <c r="H275" s="7" t="n">
        <v>0.00488425925925926</v>
      </c>
    </row>
    <row r="276" customFormat="false" ht="15" hidden="false" customHeight="false" outlineLevel="0" collapsed="false">
      <c r="B276" s="1" t="s">
        <v>269</v>
      </c>
      <c r="C276" s="1" t="str">
        <f aca="false">LEFT(B276,LEN(B276)-2)</f>
        <v>TR7 2</v>
      </c>
      <c r="D276" s="7" t="n">
        <v>0.0339814814814815</v>
      </c>
      <c r="E276" s="7" t="n">
        <v>0.0292708333333333</v>
      </c>
      <c r="F276" s="7" t="n">
        <v>0.0147569444444444</v>
      </c>
      <c r="G276" s="7" t="n">
        <v>0.0251388888888889</v>
      </c>
      <c r="H276" s="7" t="n">
        <v>0.00289351851851852</v>
      </c>
    </row>
    <row r="277" customFormat="false" ht="15" hidden="false" customHeight="false" outlineLevel="0" collapsed="false">
      <c r="B277" s="1" t="s">
        <v>248</v>
      </c>
      <c r="C277" s="1" t="str">
        <f aca="false">LEFT(B277,LEN(B277)-2)</f>
        <v>TR7 3</v>
      </c>
      <c r="D277" s="7" t="n">
        <v>0.0341087962962963</v>
      </c>
      <c r="E277" s="7" t="n">
        <v>0.0293981481481481</v>
      </c>
      <c r="F277" s="7" t="n">
        <v>0.0148842592592593</v>
      </c>
      <c r="G277" s="7" t="n">
        <v>0.0252662037037037</v>
      </c>
      <c r="H277" s="7" t="n">
        <v>0.00418981481481482</v>
      </c>
    </row>
    <row r="278" customFormat="false" ht="15" hidden="false" customHeight="false" outlineLevel="0" collapsed="false">
      <c r="B278" s="1" t="s">
        <v>251</v>
      </c>
      <c r="C278" s="1" t="str">
        <f aca="false">LEFT(B278,LEN(B278)-2)</f>
        <v>TR7 3</v>
      </c>
      <c r="D278" s="7" t="n">
        <v>0.0356828703703704</v>
      </c>
      <c r="E278" s="7" t="n">
        <v>0.0309722222222222</v>
      </c>
      <c r="F278" s="7" t="n">
        <v>0.0164583333333333</v>
      </c>
      <c r="G278" s="7" t="n">
        <v>0.0268402777777778</v>
      </c>
      <c r="H278" s="7" t="n">
        <v>0.00576388888888889</v>
      </c>
    </row>
    <row r="279" customFormat="false" ht="15" hidden="false" customHeight="false" outlineLevel="0" collapsed="false">
      <c r="B279" s="1" t="s">
        <v>107</v>
      </c>
      <c r="C279" s="1" t="str">
        <f aca="false">LEFT(B279,LEN(B279)-2)</f>
        <v>TR7 3</v>
      </c>
      <c r="D279" s="7" t="n">
        <v>0.0348611111111111</v>
      </c>
      <c r="E279" s="7" t="n">
        <v>0.030150462962963</v>
      </c>
      <c r="F279" s="7" t="n">
        <v>0.0156365740740741</v>
      </c>
      <c r="G279" s="7" t="n">
        <v>0.0253703703703704</v>
      </c>
      <c r="H279" s="7" t="n">
        <v>0.00494212962962963</v>
      </c>
    </row>
    <row r="280" customFormat="false" ht="15" hidden="false" customHeight="false" outlineLevel="0" collapsed="false">
      <c r="B280" s="1" t="s">
        <v>219</v>
      </c>
      <c r="C280" s="1" t="str">
        <f aca="false">LEFT(B280,LEN(B280)-2)</f>
        <v>TR8 5</v>
      </c>
      <c r="D280" s="7" t="n">
        <v>0.0338773148148148</v>
      </c>
      <c r="E280" s="7" t="n">
        <v>0.0291666666666667</v>
      </c>
      <c r="F280" s="7" t="n">
        <v>0.0146527777777778</v>
      </c>
      <c r="G280" s="7" t="n">
        <v>0.0251273148148148</v>
      </c>
      <c r="H280" s="7" t="n">
        <v>0.00782407407407407</v>
      </c>
    </row>
    <row r="281" customFormat="false" ht="15" hidden="false" customHeight="false" outlineLevel="0" collapsed="false">
      <c r="B281" s="1" t="s">
        <v>53</v>
      </c>
      <c r="C281" s="1" t="str">
        <f aca="false">LEFT(B281,LEN(B281)-2)</f>
        <v>TR8 5</v>
      </c>
      <c r="D281" s="7" t="n">
        <v>0.0334143518518519</v>
      </c>
      <c r="E281" s="7" t="n">
        <v>0.0287037037037037</v>
      </c>
      <c r="F281" s="7" t="n">
        <v>0.0141898148148148</v>
      </c>
      <c r="G281" s="7" t="n">
        <v>0.0240856481481481</v>
      </c>
      <c r="H281" s="7" t="n">
        <v>0.0071875</v>
      </c>
    </row>
    <row r="282" customFormat="false" ht="15" hidden="false" customHeight="false" outlineLevel="0" collapsed="false">
      <c r="B282" s="1" t="s">
        <v>271</v>
      </c>
      <c r="C282" s="1" t="str">
        <f aca="false">LEFT(B282,LEN(B282)-2)</f>
        <v>TR8 5</v>
      </c>
      <c r="D282" s="7" t="n">
        <v>0.0339351851851852</v>
      </c>
      <c r="E282" s="7" t="n">
        <v>0.029224537037037</v>
      </c>
      <c r="F282" s="7" t="n">
        <v>0.0147106481481482</v>
      </c>
      <c r="G282" s="7" t="n">
        <v>0.0245023148148148</v>
      </c>
      <c r="H282" s="7" t="n">
        <v>0.00744212962962963</v>
      </c>
    </row>
    <row r="283" customFormat="false" ht="15" hidden="false" customHeight="false" outlineLevel="0" collapsed="false">
      <c r="B283" s="1" t="s">
        <v>150</v>
      </c>
      <c r="C283" s="1" t="str">
        <f aca="false">LEFT(B283,LEN(B283)-2)</f>
        <v>TR8 5</v>
      </c>
      <c r="D283" s="7" t="n">
        <v>0.0338194444444444</v>
      </c>
      <c r="E283" s="7" t="n">
        <v>0.0289467592592593</v>
      </c>
      <c r="F283" s="7" t="n">
        <v>0.0145949074074074</v>
      </c>
      <c r="G283" s="7" t="n">
        <v>0.0220486111111111</v>
      </c>
      <c r="H283" s="7" t="n">
        <v>0.00746527777777778</v>
      </c>
    </row>
    <row r="284" customFormat="false" ht="15" hidden="false" customHeight="false" outlineLevel="0" collapsed="false">
      <c r="B284" s="1" t="s">
        <v>263</v>
      </c>
      <c r="C284" s="1" t="str">
        <f aca="false">LEFT(B284,LEN(B284)-2)</f>
        <v>TR8 4</v>
      </c>
      <c r="D284" s="7" t="n">
        <v>0.0342708333333333</v>
      </c>
      <c r="E284" s="7" t="n">
        <v>0.0293981481481481</v>
      </c>
      <c r="F284" s="7" t="n">
        <v>0.0150462962962963</v>
      </c>
      <c r="G284" s="7" t="n">
        <v>0.0225</v>
      </c>
      <c r="H284" s="7" t="n">
        <v>0.00722222222222222</v>
      </c>
    </row>
    <row r="285" customFormat="false" ht="15" hidden="false" customHeight="false" outlineLevel="0" collapsed="false">
      <c r="B285" s="1" t="s">
        <v>244</v>
      </c>
      <c r="C285" s="1" t="str">
        <f aca="false">LEFT(B285,LEN(B285)-2)</f>
        <v>TR7 3</v>
      </c>
      <c r="D285" s="7" t="n">
        <v>0.0362847222222222</v>
      </c>
      <c r="E285" s="7" t="n">
        <v>0.0315740740740741</v>
      </c>
      <c r="F285" s="7" t="n">
        <v>0.0170601851851852</v>
      </c>
      <c r="G285" s="7" t="n">
        <v>0.0263657407407407</v>
      </c>
      <c r="H285" s="7" t="n">
        <v>0.00636574074074074</v>
      </c>
    </row>
    <row r="286" customFormat="false" ht="15" hidden="false" customHeight="false" outlineLevel="0" collapsed="false">
      <c r="B286" s="1" t="s">
        <v>9</v>
      </c>
      <c r="C286" s="1" t="str">
        <f aca="false">LEFT(B286,LEN(B286)-2)</f>
        <v>TR8 5</v>
      </c>
      <c r="D286" s="7" t="n">
        <v>0.0324884259259259</v>
      </c>
      <c r="E286" s="7" t="n">
        <v>0.0276157407407407</v>
      </c>
      <c r="F286" s="7" t="n">
        <v>0.0132638888888889</v>
      </c>
      <c r="G286" s="7" t="n">
        <v>0.0207175925925926</v>
      </c>
      <c r="H286" s="7" t="n">
        <v>0.00969907407407407</v>
      </c>
    </row>
    <row r="287" customFormat="false" ht="15" hidden="false" customHeight="false" outlineLevel="0" collapsed="false">
      <c r="B287" s="1" t="s">
        <v>266</v>
      </c>
      <c r="C287" s="1" t="str">
        <f aca="false">LEFT(B287,LEN(B287)-2)</f>
        <v>TR2 4</v>
      </c>
      <c r="D287" s="7" t="n">
        <v>0.0390046296296296</v>
      </c>
      <c r="E287" s="7" t="n">
        <v>0.027337962962963</v>
      </c>
      <c r="F287" s="7" t="n">
        <v>0.0197800925925926</v>
      </c>
      <c r="G287" s="7" t="n">
        <v>0.0204398148148148</v>
      </c>
      <c r="H287" s="7" t="n">
        <v>0.0146759259259259</v>
      </c>
    </row>
    <row r="288" customFormat="false" ht="15" hidden="false" customHeight="false" outlineLevel="0" collapsed="false">
      <c r="B288" s="1" t="s">
        <v>270</v>
      </c>
      <c r="C288" s="1" t="str">
        <f aca="false">LEFT(B288,LEN(B288)-2)</f>
        <v>TR27 4</v>
      </c>
      <c r="D288" s="7" t="n">
        <v>0.0395717592592593</v>
      </c>
      <c r="E288" s="7" t="n">
        <v>0.0277314814814815</v>
      </c>
      <c r="F288" s="7" t="n">
        <v>0.0203472222222222</v>
      </c>
      <c r="G288" s="7" t="n">
        <v>0.0208333333333333</v>
      </c>
      <c r="H288" s="7" t="n">
        <v>0.0152430555555556</v>
      </c>
    </row>
    <row r="289" customFormat="false" ht="15" hidden="false" customHeight="false" outlineLevel="0" collapsed="false">
      <c r="B289" s="1" t="s">
        <v>132</v>
      </c>
      <c r="C289" s="1" t="str">
        <f aca="false">LEFT(B289,LEN(B289)-2)</f>
        <v>TR8 4</v>
      </c>
      <c r="D289" s="7" t="n">
        <v>0.0407986111111111</v>
      </c>
      <c r="E289" s="7" t="n">
        <v>0.036087962962963</v>
      </c>
      <c r="F289" s="7" t="n">
        <v>0.0215740740740741</v>
      </c>
      <c r="G289" s="7" t="n">
        <v>0.0302199074074074</v>
      </c>
      <c r="H289" s="7" t="n">
        <v>0.012025462962963</v>
      </c>
    </row>
    <row r="290" customFormat="false" ht="15" hidden="false" customHeight="false" outlineLevel="0" collapsed="false">
      <c r="B290" s="1" t="s">
        <v>249</v>
      </c>
      <c r="C290" s="1" t="str">
        <f aca="false">LEFT(B290,LEN(B290)-2)</f>
        <v>TR9 6</v>
      </c>
      <c r="D290" s="7" t="n">
        <v>0.0369907407407407</v>
      </c>
      <c r="E290" s="7" t="n">
        <v>0.0321180555555556</v>
      </c>
      <c r="F290" s="7" t="n">
        <v>0.0177662037037037</v>
      </c>
      <c r="G290" s="7" t="n">
        <v>0.0252199074074074</v>
      </c>
      <c r="H290" s="7" t="n">
        <v>0.0101273148148148</v>
      </c>
    </row>
    <row r="291" customFormat="false" ht="15" hidden="false" customHeight="false" outlineLevel="0" collapsed="false">
      <c r="B291" s="1" t="s">
        <v>125</v>
      </c>
      <c r="C291" s="1" t="str">
        <f aca="false">LEFT(B291,LEN(B291)-2)</f>
        <v>TR9 6</v>
      </c>
      <c r="D291" s="7" t="n">
        <v>0.0377430555555556</v>
      </c>
      <c r="E291" s="7" t="n">
        <v>0.0328703703703704</v>
      </c>
      <c r="F291" s="7" t="n">
        <v>0.0185185185185185</v>
      </c>
      <c r="G291" s="7" t="n">
        <v>0.0259722222222222</v>
      </c>
      <c r="H291" s="7" t="n">
        <v>0.0108796296296296</v>
      </c>
    </row>
    <row r="292" customFormat="false" ht="15" hidden="false" customHeight="false" outlineLevel="0" collapsed="false">
      <c r="B292" s="1" t="s">
        <v>198</v>
      </c>
      <c r="C292" s="1" t="str">
        <f aca="false">LEFT(B292,LEN(B292)-2)</f>
        <v>TR9 6</v>
      </c>
      <c r="D292" s="7" t="n">
        <v>0.037025462962963</v>
      </c>
      <c r="E292" s="7" t="n">
        <v>0.0321527777777778</v>
      </c>
      <c r="F292" s="7" t="n">
        <v>0.0178009259259259</v>
      </c>
      <c r="G292" s="7" t="n">
        <v>0.0252546296296296</v>
      </c>
      <c r="H292" s="7" t="n">
        <v>0.0117361111111111</v>
      </c>
    </row>
    <row r="293" customFormat="false" ht="15" hidden="false" customHeight="false" outlineLevel="0" collapsed="false">
      <c r="B293" s="1" t="s">
        <v>67</v>
      </c>
      <c r="C293" s="1" t="str">
        <f aca="false">LEFT(B293,LEN(B293)-2)</f>
        <v>TR9 6</v>
      </c>
      <c r="D293" s="7" t="n">
        <v>0.0370023148148148</v>
      </c>
      <c r="E293" s="7" t="n">
        <v>0.0321296296296296</v>
      </c>
      <c r="F293" s="7" t="n">
        <v>0.0177777777777778</v>
      </c>
      <c r="G293" s="7" t="n">
        <v>0.0252314814814815</v>
      </c>
      <c r="H293" s="7" t="n">
        <v>0.0113541666666667</v>
      </c>
    </row>
    <row r="294" customFormat="false" ht="15" hidden="false" customHeight="false" outlineLevel="0" collapsed="false">
      <c r="B294" s="1" t="s">
        <v>163</v>
      </c>
      <c r="C294" s="1" t="str">
        <f aca="false">LEFT(B294,LEN(B294)-2)</f>
        <v>TR9 6</v>
      </c>
      <c r="D294" s="7" t="n">
        <v>0.0380902777777778</v>
      </c>
      <c r="E294" s="7" t="n">
        <v>0.0332175925925926</v>
      </c>
      <c r="F294" s="7" t="n">
        <v>0.0188657407407407</v>
      </c>
      <c r="G294" s="7" t="n">
        <v>0.0263194444444444</v>
      </c>
      <c r="H294" s="7" t="n">
        <v>0.0102199074074074</v>
      </c>
    </row>
    <row r="295" customFormat="false" ht="15" hidden="false" customHeight="false" outlineLevel="0" collapsed="false">
      <c r="B295" s="1" t="s">
        <v>259</v>
      </c>
      <c r="C295" s="1" t="str">
        <f aca="false">LEFT(B295,LEN(B295)-2)</f>
        <v>TR9 6</v>
      </c>
      <c r="D295" s="7" t="n">
        <v>0.0414351851851852</v>
      </c>
      <c r="E295" s="7" t="n">
        <v>0.0365625</v>
      </c>
      <c r="F295" s="7" t="n">
        <v>0.0222106481481481</v>
      </c>
      <c r="G295" s="7" t="n">
        <v>0.0296643518518519</v>
      </c>
      <c r="H295" s="7" t="n">
        <v>0.0133680555555556</v>
      </c>
    </row>
    <row r="296" customFormat="false" ht="15" hidden="false" customHeight="false" outlineLevel="0" collapsed="false">
      <c r="B296" s="1" t="s">
        <v>273</v>
      </c>
      <c r="C296" s="1" t="str">
        <f aca="false">LEFT(B296,LEN(B296)-2)</f>
        <v>TR8 4</v>
      </c>
      <c r="D296" s="7" t="n">
        <v>0.0431018518518519</v>
      </c>
      <c r="E296" s="7" t="n">
        <v>0.0383912037037037</v>
      </c>
      <c r="F296" s="7" t="n">
        <v>0.0238773148148148</v>
      </c>
      <c r="G296" s="7" t="n">
        <v>0.0338078703703704</v>
      </c>
      <c r="H296" s="7" t="n">
        <v>0.0131828703703704</v>
      </c>
    </row>
    <row r="297" customFormat="false" ht="15" hidden="false" customHeight="false" outlineLevel="0" collapsed="false">
      <c r="B297" s="1" t="s">
        <v>229</v>
      </c>
      <c r="C297" s="1" t="str">
        <f aca="false">LEFT(B297,LEN(B297)-2)</f>
        <v>TR8 4</v>
      </c>
      <c r="D297" s="7" t="n">
        <v>0.0427546296296296</v>
      </c>
      <c r="E297" s="7" t="n">
        <v>0.0380439814814815</v>
      </c>
      <c r="F297" s="7" t="n">
        <v>0.0235300925925926</v>
      </c>
      <c r="G297" s="7" t="n">
        <v>0.0315046296296296</v>
      </c>
      <c r="H297" s="7" t="n">
        <v>0.013587962962963</v>
      </c>
    </row>
    <row r="298" customFormat="false" ht="15" hidden="false" customHeight="false" outlineLevel="0" collapsed="false">
      <c r="B298" s="1" t="s">
        <v>157</v>
      </c>
      <c r="C298" s="1" t="str">
        <f aca="false">LEFT(B298,LEN(B298)-2)</f>
        <v>TR8 4</v>
      </c>
      <c r="D298" s="7" t="n">
        <v>0.0424768518518519</v>
      </c>
      <c r="E298" s="7" t="n">
        <v>0.0376041666666667</v>
      </c>
      <c r="F298" s="7" t="n">
        <v>0.0232523148148148</v>
      </c>
      <c r="G298" s="7" t="n">
        <v>0.0307060185185185</v>
      </c>
      <c r="H298" s="7" t="n">
        <v>0.0146064814814815</v>
      </c>
    </row>
    <row r="299" customFormat="false" ht="15" hidden="false" customHeight="false" outlineLevel="0" collapsed="false">
      <c r="B299" s="1" t="s">
        <v>160</v>
      </c>
      <c r="C299" s="1" t="str">
        <f aca="false">LEFT(B299,LEN(B299)-2)</f>
        <v>TR2 5</v>
      </c>
      <c r="D299" s="7" t="n">
        <v>0.0433333333333333</v>
      </c>
      <c r="E299" s="7" t="n">
        <v>0.0314699074074074</v>
      </c>
      <c r="F299" s="7" t="n">
        <v>0.0241087962962963</v>
      </c>
      <c r="G299" s="7" t="n">
        <v>0.0245717592592593</v>
      </c>
      <c r="H299" s="7" t="n">
        <v>0.0244791666666667</v>
      </c>
    </row>
    <row r="300" customFormat="false" ht="15" hidden="false" customHeight="false" outlineLevel="0" collapsed="false">
      <c r="B300" s="1" t="s">
        <v>55</v>
      </c>
      <c r="C300" s="1" t="str">
        <f aca="false">LEFT(B300,LEN(B300)-2)</f>
        <v>TR2 5</v>
      </c>
      <c r="D300" s="7" t="n">
        <v>0.0437152777777778</v>
      </c>
      <c r="E300" s="7" t="n">
        <v>0.0318518518518519</v>
      </c>
      <c r="F300" s="7" t="n">
        <v>0.0244907407407407</v>
      </c>
      <c r="G300" s="7" t="n">
        <v>0.0249537037037037</v>
      </c>
      <c r="H300" s="7" t="n">
        <v>0.022974537037037</v>
      </c>
    </row>
    <row r="301" customFormat="false" ht="15" hidden="false" customHeight="false" outlineLevel="0" collapsed="false">
      <c r="B301" s="1" t="s">
        <v>165</v>
      </c>
      <c r="C301" s="1" t="str">
        <f aca="false">LEFT(B301,LEN(B301)-2)</f>
        <v>TR2 4</v>
      </c>
      <c r="D301" s="7" t="n">
        <v>0.0373726851851852</v>
      </c>
      <c r="E301" s="7" t="n">
        <v>0.0255092592592593</v>
      </c>
      <c r="F301" s="7" t="n">
        <v>0.0181481481481481</v>
      </c>
      <c r="G301" s="7" t="n">
        <v>0.0186111111111111</v>
      </c>
      <c r="H301" s="7" t="n">
        <v>0.0182060185185185</v>
      </c>
    </row>
    <row r="302" customFormat="false" ht="15" hidden="false" customHeight="false" outlineLevel="0" collapsed="false">
      <c r="B302" s="1" t="s">
        <v>206</v>
      </c>
      <c r="C302" s="1" t="str">
        <f aca="false">LEFT(B302,LEN(B302)-2)</f>
        <v>TR9 6</v>
      </c>
      <c r="D302" s="7" t="n">
        <v>0.0360185185185185</v>
      </c>
      <c r="E302" s="7" t="n">
        <v>0.0311458333333333</v>
      </c>
      <c r="F302" s="7" t="n">
        <v>0.0167939814814815</v>
      </c>
      <c r="G302" s="7" t="n">
        <v>0.0242476851851852</v>
      </c>
      <c r="H302" s="7" t="n">
        <v>0.0106365740740741</v>
      </c>
    </row>
    <row r="303" customFormat="false" ht="15" hidden="false" customHeight="false" outlineLevel="0" collapsed="false">
      <c r="B303" s="1" t="s">
        <v>272</v>
      </c>
      <c r="C303" s="1" t="str">
        <f aca="false">LEFT(B303,LEN(B303)-2)</f>
        <v>TR5 0</v>
      </c>
      <c r="D303" s="7" t="n">
        <v>0.32462962962963</v>
      </c>
      <c r="E303" s="7" t="n">
        <v>0.319722222222222</v>
      </c>
      <c r="F303" s="7" t="n">
        <v>0.305405092592593</v>
      </c>
      <c r="G303" s="7" t="n">
        <v>0.312858796296296</v>
      </c>
      <c r="H303" s="7" t="n">
        <v>0.299270833333333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E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RowHeight="15" zeroHeight="false" outlineLevelRow="0" outlineLevelCol="0"/>
  <cols>
    <col collapsed="false" customWidth="true" hidden="false" outlineLevel="0" max="1" min="1" style="8" width="9.14"/>
    <col collapsed="false" customWidth="true" hidden="false" outlineLevel="0" max="2" min="2" style="8" width="44.43"/>
    <col collapsed="false" customWidth="true" hidden="false" outlineLevel="0" max="3" min="3" style="8" width="13.57"/>
    <col collapsed="false" customWidth="true" hidden="false" outlineLevel="0" max="5" min="4" style="8" width="19.28"/>
    <col collapsed="false" customWidth="true" hidden="false" outlineLevel="0" max="1025" min="6" style="8" width="9.14"/>
  </cols>
  <sheetData>
    <row r="1" customFormat="false" ht="15" hidden="false" customHeight="false" outlineLevel="0" collapsed="false">
      <c r="B1" s="9" t="s">
        <v>281</v>
      </c>
    </row>
    <row r="2" customFormat="false" ht="15" hidden="false" customHeight="false" outlineLevel="0" collapsed="false">
      <c r="D2" s="10" t="s">
        <v>282</v>
      </c>
      <c r="E2" s="10" t="s">
        <v>283</v>
      </c>
    </row>
    <row r="3" customFormat="false" ht="15" hidden="false" customHeight="false" outlineLevel="0" collapsed="false">
      <c r="B3" s="10" t="s">
        <v>284</v>
      </c>
      <c r="C3" s="10" t="s">
        <v>285</v>
      </c>
      <c r="D3" s="10" t="s">
        <v>286</v>
      </c>
      <c r="E3" s="10" t="s">
        <v>286</v>
      </c>
    </row>
    <row r="4" customFormat="false" ht="15" hidden="false" customHeight="false" outlineLevel="0" collapsed="false">
      <c r="B4" s="8" t="s">
        <v>10</v>
      </c>
      <c r="C4" s="8" t="s">
        <v>277</v>
      </c>
      <c r="D4" s="11" t="n">
        <v>1</v>
      </c>
      <c r="E4" s="11" t="n">
        <v>1</v>
      </c>
    </row>
    <row r="5" customFormat="false" ht="15" hidden="false" customHeight="false" outlineLevel="0" collapsed="false">
      <c r="B5" s="8" t="s">
        <v>18</v>
      </c>
      <c r="C5" s="8" t="s">
        <v>278</v>
      </c>
      <c r="D5" s="11" t="n">
        <v>1</v>
      </c>
      <c r="E5" s="11" t="n">
        <v>0</v>
      </c>
    </row>
    <row r="6" customFormat="false" ht="15" hidden="false" customHeight="false" outlineLevel="0" collapsed="false">
      <c r="B6" s="8" t="s">
        <v>7</v>
      </c>
      <c r="C6" s="8" t="s">
        <v>276</v>
      </c>
      <c r="D6" s="11" t="n">
        <v>1</v>
      </c>
      <c r="E6" s="11" t="n">
        <v>0</v>
      </c>
    </row>
    <row r="7" customFormat="false" ht="15" hidden="false" customHeight="false" outlineLevel="0" collapsed="false">
      <c r="B7" s="8" t="s">
        <v>267</v>
      </c>
      <c r="C7" s="8" t="s">
        <v>279</v>
      </c>
      <c r="D7" s="11" t="n">
        <v>1</v>
      </c>
      <c r="E7" s="11" t="n">
        <v>1</v>
      </c>
    </row>
    <row r="8" customFormat="false" ht="15" hidden="false" customHeight="false" outlineLevel="0" collapsed="false">
      <c r="B8" s="8" t="s">
        <v>5</v>
      </c>
      <c r="C8" s="8" t="s">
        <v>62</v>
      </c>
      <c r="D8" s="11" t="n">
        <v>1</v>
      </c>
      <c r="E8" s="11" t="n">
        <v>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E61"/>
  <sheetViews>
    <sheetView showFormulas="false" showGridLines="true" showRowColHeaders="true" showZeros="true" rightToLeft="false" tabSelected="false" showOutlineSymbols="true" defaultGridColor="true" view="normal" topLeftCell="S1" colorId="64" zoomScale="100" zoomScaleNormal="100" zoomScalePageLayoutView="100" workbookViewId="0">
      <selection pane="topLeft" activeCell="X5" activeCellId="0" sqref="X5"/>
    </sheetView>
  </sheetViews>
  <sheetFormatPr defaultRowHeight="15" zeroHeight="false" outlineLevelRow="0" outlineLevelCol="0"/>
  <cols>
    <col collapsed="false" customWidth="true" hidden="false" outlineLevel="0" max="2" min="1" style="0" width="16.14"/>
    <col collapsed="false" customWidth="true" hidden="false" outlineLevel="0" max="3" min="3" style="0" width="28.14"/>
    <col collapsed="false" customWidth="true" hidden="false" outlineLevel="0" max="4" min="4" style="0" width="26.85"/>
    <col collapsed="false" customWidth="true" hidden="false" outlineLevel="0" max="5" min="5" style="0" width="40.85"/>
    <col collapsed="false" customWidth="true" hidden="false" outlineLevel="0" max="7" min="6" style="0" width="17.43"/>
    <col collapsed="false" customWidth="true" hidden="false" outlineLevel="0" max="9" min="8" style="0" width="8.53"/>
    <col collapsed="false" customWidth="true" hidden="false" outlineLevel="0" max="11" min="10" style="0" width="9.14"/>
    <col collapsed="false" customWidth="true" hidden="false" outlineLevel="0" max="12" min="12" style="0" width="8.53"/>
    <col collapsed="false" customWidth="true" hidden="false" outlineLevel="0" max="17" min="13" style="0" width="40.85"/>
    <col collapsed="false" customWidth="true" hidden="false" outlineLevel="0" max="19" min="18" style="0" width="8.53"/>
    <col collapsed="false" customWidth="true" hidden="false" outlineLevel="0" max="21" min="20" style="0" width="9.14"/>
    <col collapsed="false" customWidth="true" hidden="false" outlineLevel="0" max="22" min="22" style="0" width="8.53"/>
    <col collapsed="false" customWidth="true" hidden="false" outlineLevel="0" max="23" min="23" style="0" width="40.85"/>
    <col collapsed="false" customWidth="true" hidden="false" outlineLevel="0" max="24" min="24" style="0" width="11.28"/>
    <col collapsed="false" customWidth="true" hidden="false" outlineLevel="0" max="26" min="25" style="0" width="8.53"/>
    <col collapsed="false" customWidth="true" hidden="false" outlineLevel="0" max="28" min="27" style="0" width="9.14"/>
    <col collapsed="false" customWidth="true" hidden="false" outlineLevel="0" max="29" min="29" style="0" width="8.53"/>
    <col collapsed="false" customWidth="true" hidden="false" outlineLevel="0" max="30" min="30" style="0" width="40.85"/>
    <col collapsed="false" customWidth="true" hidden="false" outlineLevel="0" max="31" min="31" style="0" width="11.28"/>
    <col collapsed="false" customWidth="true" hidden="false" outlineLevel="0" max="1025" min="32" style="0" width="8.53"/>
  </cols>
  <sheetData>
    <row r="1" customFormat="false" ht="15.75" hidden="false" customHeight="false" outlineLevel="0" collapsed="false">
      <c r="I1" s="12"/>
      <c r="J1" s="12"/>
      <c r="K1" s="12"/>
      <c r="L1" s="12"/>
      <c r="N1" s="13"/>
      <c r="O1" s="13"/>
      <c r="P1" s="13"/>
      <c r="Q1" s="13"/>
      <c r="R1" s="14" t="s">
        <v>282</v>
      </c>
      <c r="S1" s="14"/>
      <c r="T1" s="14"/>
      <c r="U1" s="14"/>
      <c r="V1" s="14"/>
      <c r="W1" s="14"/>
      <c r="X1" s="14"/>
      <c r="Y1" s="15" t="s">
        <v>283</v>
      </c>
      <c r="Z1" s="15"/>
      <c r="AA1" s="15"/>
      <c r="AB1" s="15"/>
      <c r="AC1" s="15"/>
      <c r="AD1" s="15"/>
      <c r="AE1" s="15"/>
    </row>
    <row r="2" customFormat="false" ht="15.75" hidden="false" customHeight="false" outlineLevel="0" collapsed="false">
      <c r="A2" s="16"/>
      <c r="B2" s="17"/>
      <c r="C2" s="18" t="s">
        <v>287</v>
      </c>
      <c r="D2" s="18"/>
      <c r="E2" s="18"/>
      <c r="F2" s="18"/>
      <c r="G2" s="18"/>
      <c r="H2" s="19" t="s">
        <v>288</v>
      </c>
      <c r="I2" s="19"/>
      <c r="J2" s="19"/>
      <c r="K2" s="19"/>
      <c r="L2" s="19"/>
      <c r="M2" s="19" t="s">
        <v>289</v>
      </c>
      <c r="N2" s="19"/>
      <c r="O2" s="19"/>
      <c r="P2" s="19"/>
      <c r="Q2" s="19"/>
      <c r="R2" s="18" t="s">
        <v>290</v>
      </c>
      <c r="S2" s="18"/>
      <c r="T2" s="18"/>
      <c r="U2" s="18"/>
      <c r="V2" s="18"/>
      <c r="W2" s="20" t="s">
        <v>291</v>
      </c>
      <c r="X2" s="20"/>
      <c r="Y2" s="18" t="s">
        <v>290</v>
      </c>
      <c r="Z2" s="18"/>
      <c r="AA2" s="18"/>
      <c r="AB2" s="18"/>
      <c r="AC2" s="18"/>
      <c r="AD2" s="21" t="s">
        <v>291</v>
      </c>
      <c r="AE2" s="21"/>
    </row>
    <row r="3" customFormat="false" ht="15.75" hidden="false" customHeight="false" outlineLevel="0" collapsed="false">
      <c r="A3" s="22" t="s">
        <v>1</v>
      </c>
      <c r="B3" s="23" t="s">
        <v>292</v>
      </c>
      <c r="C3" s="23" t="s">
        <v>5</v>
      </c>
      <c r="D3" s="24" t="s">
        <v>7</v>
      </c>
      <c r="E3" s="24" t="s">
        <v>10</v>
      </c>
      <c r="F3" s="24" t="s">
        <v>18</v>
      </c>
      <c r="G3" s="25" t="s">
        <v>267</v>
      </c>
      <c r="H3" s="24" t="n">
        <v>1</v>
      </c>
      <c r="I3" s="24" t="n">
        <v>2</v>
      </c>
      <c r="J3" s="24" t="n">
        <v>3</v>
      </c>
      <c r="K3" s="24" t="n">
        <v>4</v>
      </c>
      <c r="L3" s="25" t="n">
        <v>5</v>
      </c>
      <c r="M3" s="23" t="n">
        <v>1</v>
      </c>
      <c r="N3" s="24" t="n">
        <v>2</v>
      </c>
      <c r="O3" s="24" t="n">
        <v>3</v>
      </c>
      <c r="P3" s="24" t="n">
        <v>4</v>
      </c>
      <c r="Q3" s="25" t="n">
        <v>5</v>
      </c>
      <c r="R3" s="23" t="n">
        <v>1</v>
      </c>
      <c r="S3" s="24" t="n">
        <v>2</v>
      </c>
      <c r="T3" s="24" t="n">
        <v>3</v>
      </c>
      <c r="U3" s="24" t="n">
        <v>4</v>
      </c>
      <c r="V3" s="24" t="n">
        <v>5</v>
      </c>
      <c r="W3" s="26" t="s">
        <v>293</v>
      </c>
      <c r="X3" s="27" t="s">
        <v>294</v>
      </c>
      <c r="Y3" s="23" t="n">
        <v>1</v>
      </c>
      <c r="Z3" s="24" t="n">
        <v>2</v>
      </c>
      <c r="AA3" s="24" t="n">
        <v>3</v>
      </c>
      <c r="AB3" s="24" t="n">
        <v>4</v>
      </c>
      <c r="AC3" s="24" t="n">
        <v>5</v>
      </c>
      <c r="AD3" s="26" t="s">
        <v>293</v>
      </c>
      <c r="AE3" s="28" t="s">
        <v>294</v>
      </c>
    </row>
    <row r="4" customFormat="false" ht="15" hidden="false" customHeight="false" outlineLevel="0" collapsed="false">
      <c r="A4" s="29" t="s">
        <v>295</v>
      </c>
      <c r="B4" s="30" t="n">
        <f aca="false">COUNTIF('Attendance Data'!$B$2:$B$301,Model!A4)</f>
        <v>12</v>
      </c>
      <c r="C4" s="7" t="n">
        <f aca="false">AVERAGEIFS('Driving Travel Time Matrix'!D$4:D$303,'Driving Travel Time Matrix'!$C$4:$C$303,$A4)</f>
        <v>0.0065162037037037</v>
      </c>
      <c r="D4" s="7" t="n">
        <f aca="false">AVERAGEIFS('Driving Travel Time Matrix'!E$4:E$303,'Driving Travel Time Matrix'!$C$4:$C$303,$A4)</f>
        <v>0.0253240740740741</v>
      </c>
      <c r="E4" s="7" t="n">
        <f aca="false">AVERAGEIFS('Driving Travel Time Matrix'!F$4:F$303,'Driving Travel Time Matrix'!$C$4:$C$303,$A4)</f>
        <v>0.0263425925925926</v>
      </c>
      <c r="F4" s="7" t="n">
        <f aca="false">AVERAGEIFS('Driving Travel Time Matrix'!G$4:G$303,'Driving Travel Time Matrix'!$C$4:$C$303,$A4)</f>
        <v>0.0382523148148148</v>
      </c>
      <c r="G4" s="31" t="n">
        <f aca="false">AVERAGEIFS('Driving Travel Time Matrix'!H$4:H$303,'Driving Travel Time Matrix'!$C$4:$C$303,$A4)</f>
        <v>0.0385648148148148</v>
      </c>
      <c r="H4" s="7" t="n">
        <f aca="false">SMALL($C4:$G4,1)</f>
        <v>0.0065162037037037</v>
      </c>
      <c r="I4" s="7" t="n">
        <f aca="false">SMALL($C4:$G4,2)</f>
        <v>0.0253240740740741</v>
      </c>
      <c r="J4" s="7" t="n">
        <f aca="false">SMALL($C4:$G4,3)</f>
        <v>0.0263425925925926</v>
      </c>
      <c r="K4" s="7" t="n">
        <f aca="false">SMALL($C4:$G4,4)</f>
        <v>0.0382523148148148</v>
      </c>
      <c r="L4" s="31" t="n">
        <f aca="false">SMALL($C4:$G4,5)</f>
        <v>0.0385648148148148</v>
      </c>
      <c r="M4" s="0" t="str">
        <f aca="false">INDEX($C$3:$G$3,1,MATCH(H4,$C4:$G4,0))</f>
        <v>St Mary's Community Hospital</v>
      </c>
      <c r="N4" s="0" t="str">
        <f aca="false">INDEX($C$3:$G$3,1,MATCH(I4,$C4:$G4,0))</f>
        <v>Helston Community Hospital</v>
      </c>
      <c r="O4" s="0" t="str">
        <f aca="false">INDEX($C$3:$G$3,1,MATCH(J4,$C4:$G4,0))</f>
        <v>Camborne and Redruth Community Hospital</v>
      </c>
      <c r="P4" s="0" t="str">
        <f aca="false">INDEX($C$3:$G$3,1,MATCH(K4,$C4:$G4,0))</f>
        <v>Falmouth Hospital</v>
      </c>
      <c r="Q4" s="29" t="str">
        <f aca="false">INDEX($C$3:$G$3,1,MATCH(L4,$C4:$G4,0))</f>
        <v>Newquay Hospital</v>
      </c>
      <c r="R4" s="0" t="n">
        <f aca="false">VLOOKUP(M4,Parameters!$B$4:$E$8,3,0)</f>
        <v>1</v>
      </c>
      <c r="S4" s="0" t="n">
        <f aca="false">VLOOKUP(N4,Parameters!$B$4:$E$8,3,0)</f>
        <v>1</v>
      </c>
      <c r="T4" s="0" t="n">
        <f aca="false">VLOOKUP(O4,Parameters!$B$4:$E$8,3,0)</f>
        <v>1</v>
      </c>
      <c r="U4" s="0" t="n">
        <f aca="false">VLOOKUP(P4,Parameters!$B$4:$E$8,3,0)</f>
        <v>1</v>
      </c>
      <c r="V4" s="29" t="n">
        <f aca="false">VLOOKUP(Q4,Parameters!$B$4:$E$8,3,0)</f>
        <v>1</v>
      </c>
      <c r="W4" s="0" t="str">
        <f aca="false">IF(R4=1,M4,(IF(S4=1,N4,(IF(T4=1,O4,(IF(U4=1,P4,Q4)))))))</f>
        <v>St Mary's Community Hospital</v>
      </c>
      <c r="X4" s="31" t="n">
        <f aca="false">INDEX($C4:$G4,1,MATCH(W4,$C$3:$G$3,0))</f>
        <v>0.0065162037037037</v>
      </c>
      <c r="Y4" s="0" t="n">
        <f aca="false">VLOOKUP(M4,Parameters!$B$4:$E$8,4,0)</f>
        <v>1</v>
      </c>
      <c r="Z4" s="0" t="n">
        <f aca="false">VLOOKUP(N4,Parameters!$B$4:$E$8,4,0)</f>
        <v>0</v>
      </c>
      <c r="AA4" s="0" t="n">
        <f aca="false">VLOOKUP(O4,Parameters!$B$4:$E$8,4,0)</f>
        <v>1</v>
      </c>
      <c r="AB4" s="0" t="n">
        <f aca="false">VLOOKUP(P4,Parameters!$B$4:$E$8,4,0)</f>
        <v>0</v>
      </c>
      <c r="AC4" s="29" t="n">
        <f aca="false">VLOOKUP(Q4,Parameters!$B$4:$E$8,4,0)</f>
        <v>1</v>
      </c>
      <c r="AD4" s="0" t="str">
        <f aca="false">IF(Y4=1,M4,(IF(Z4=1,N4,(IF(AA4=1,O4,(IF(AB4=1,P4,Q4)))))))</f>
        <v>St Mary's Community Hospital</v>
      </c>
      <c r="AE4" s="31" t="n">
        <f aca="false">INDEX($C4:$G4,1,MATCH(AD4,$C$3:$G$3,0))</f>
        <v>0.0065162037037037</v>
      </c>
    </row>
    <row r="5" customFormat="false" ht="15" hidden="false" customHeight="false" outlineLevel="0" collapsed="false">
      <c r="A5" s="32" t="s">
        <v>296</v>
      </c>
      <c r="B5" s="33" t="n">
        <f aca="false">COUNTIF('Attendance Data'!$B$2:$B$301,Model!A5)</f>
        <v>13</v>
      </c>
      <c r="C5" s="7" t="n">
        <f aca="false">AVERAGEIFS('Driving Travel Time Matrix'!D$4:D$303,'Driving Travel Time Matrix'!$C$4:$C$303,$A5)</f>
        <v>0.008497150997151</v>
      </c>
      <c r="D5" s="7" t="n">
        <f aca="false">AVERAGEIFS('Driving Travel Time Matrix'!E$4:E$303,'Driving Travel Time Matrix'!$C$4:$C$303,$A5)</f>
        <v>0.0258698361823362</v>
      </c>
      <c r="E5" s="7" t="n">
        <f aca="false">AVERAGEIFS('Driving Travel Time Matrix'!F$4:F$303,'Driving Travel Time Matrix'!$C$4:$C$303,$A5)</f>
        <v>0.0268883547008547</v>
      </c>
      <c r="F5" s="7" t="n">
        <f aca="false">AVERAGEIFS('Driving Travel Time Matrix'!G$4:G$303,'Driving Travel Time Matrix'!$C$4:$C$303,$A5)</f>
        <v>0.0387980769230769</v>
      </c>
      <c r="G5" s="34" t="n">
        <f aca="false">AVERAGEIFS('Driving Travel Time Matrix'!H$4:H$303,'Driving Travel Time Matrix'!$C$4:$C$303,$A5)</f>
        <v>0.0391105769230769</v>
      </c>
      <c r="H5" s="7" t="n">
        <f aca="false">SMALL($C5:$G5,1)</f>
        <v>0.008497150997151</v>
      </c>
      <c r="I5" s="7" t="n">
        <f aca="false">SMALL($C5:$G5,2)</f>
        <v>0.0258698361823362</v>
      </c>
      <c r="J5" s="7" t="n">
        <f aca="false">SMALL($C5:$G5,3)</f>
        <v>0.0268883547008547</v>
      </c>
      <c r="K5" s="7" t="n">
        <f aca="false">SMALL($C5:$G5,4)</f>
        <v>0.0387980769230769</v>
      </c>
      <c r="L5" s="34" t="n">
        <f aca="false">SMALL($C5:$G5,5)</f>
        <v>0.0391105769230769</v>
      </c>
      <c r="M5" s="0" t="str">
        <f aca="false">INDEX($C$3:$G$3,1,MATCH(H5,$C5:$G5,0))</f>
        <v>St Mary's Community Hospital</v>
      </c>
      <c r="N5" s="0" t="str">
        <f aca="false">INDEX($C$3:$G$3,1,MATCH(I5,$C5:$G5,0))</f>
        <v>Helston Community Hospital</v>
      </c>
      <c r="O5" s="0" t="str">
        <f aca="false">INDEX($C$3:$G$3,1,MATCH(J5,$C5:$G5,0))</f>
        <v>Camborne and Redruth Community Hospital</v>
      </c>
      <c r="P5" s="0" t="str">
        <f aca="false">INDEX($C$3:$G$3,1,MATCH(K5,$C5:$G5,0))</f>
        <v>Falmouth Hospital</v>
      </c>
      <c r="Q5" s="32" t="str">
        <f aca="false">INDEX($C$3:$G$3,1,MATCH(L5,$C5:$G5,0))</f>
        <v>Newquay Hospital</v>
      </c>
      <c r="R5" s="0" t="n">
        <f aca="false">VLOOKUP(M5,Parameters!$B$4:$E$8,3,0)</f>
        <v>1</v>
      </c>
      <c r="S5" s="0" t="n">
        <f aca="false">VLOOKUP(N5,Parameters!$B$4:$E$8,3,0)</f>
        <v>1</v>
      </c>
      <c r="T5" s="0" t="n">
        <f aca="false">VLOOKUP(O5,Parameters!$B$4:$E$8,3,0)</f>
        <v>1</v>
      </c>
      <c r="U5" s="0" t="n">
        <f aca="false">VLOOKUP(P5,Parameters!$B$4:$E$8,3,0)</f>
        <v>1</v>
      </c>
      <c r="V5" s="32" t="n">
        <f aca="false">VLOOKUP(Q5,Parameters!$B$4:$E$8,3,0)</f>
        <v>1</v>
      </c>
      <c r="W5" s="0" t="str">
        <f aca="false">IF(R5=1,M5,(IF(S5=1,N5,(IF(T5=1,O5,(IF(U5=1,P5,Q5)))))))</f>
        <v>St Mary's Community Hospital</v>
      </c>
      <c r="X5" s="34" t="n">
        <f aca="false">INDEX($C5:$G5,1,MATCH(W5,$C$3:$G$3,0))</f>
        <v>0.008497150997151</v>
      </c>
      <c r="Y5" s="0" t="n">
        <f aca="false">VLOOKUP(M5,Parameters!$B$4:$E$8,4,0)</f>
        <v>1</v>
      </c>
      <c r="Z5" s="0" t="n">
        <f aca="false">VLOOKUP(N5,Parameters!$B$4:$E$8,4,0)</f>
        <v>0</v>
      </c>
      <c r="AA5" s="0" t="n">
        <f aca="false">VLOOKUP(O5,Parameters!$B$4:$E$8,4,0)</f>
        <v>1</v>
      </c>
      <c r="AB5" s="0" t="n">
        <f aca="false">VLOOKUP(P5,Parameters!$B$4:$E$8,4,0)</f>
        <v>0</v>
      </c>
      <c r="AC5" s="32" t="n">
        <f aca="false">VLOOKUP(Q5,Parameters!$B$4:$E$8,4,0)</f>
        <v>1</v>
      </c>
      <c r="AD5" s="0" t="str">
        <f aca="false">IF(Y5=1,M5,(IF(Z5=1,N5,(IF(AA5=1,O5,(IF(AB5=1,P5,Q5)))))))</f>
        <v>St Mary's Community Hospital</v>
      </c>
      <c r="AE5" s="34" t="n">
        <f aca="false">INDEX($C5:$G5,1,MATCH(AD5,$C$3:$G$3,0))</f>
        <v>0.008497150997151</v>
      </c>
    </row>
    <row r="6" customFormat="false" ht="15" hidden="false" customHeight="false" outlineLevel="0" collapsed="false">
      <c r="A6" s="32" t="s">
        <v>297</v>
      </c>
      <c r="B6" s="33" t="n">
        <f aca="false">COUNTIF('Attendance Data'!$B$2:$B$301,Model!A6)</f>
        <v>9</v>
      </c>
      <c r="C6" s="7" t="n">
        <f aca="false">AVERAGEIFS('Driving Travel Time Matrix'!D$4:D$303,'Driving Travel Time Matrix'!$C$4:$C$303,$A6)</f>
        <v>0.00860468106995885</v>
      </c>
      <c r="D6" s="7" t="n">
        <f aca="false">AVERAGEIFS('Driving Travel Time Matrix'!E$4:E$303,'Driving Travel Time Matrix'!$C$4:$C$303,$A6)</f>
        <v>0.0277906378600823</v>
      </c>
      <c r="E6" s="7" t="n">
        <f aca="false">AVERAGEIFS('Driving Travel Time Matrix'!F$4:F$303,'Driving Travel Time Matrix'!$C$4:$C$303,$A6)</f>
        <v>0.0288091563786008</v>
      </c>
      <c r="F6" s="7" t="n">
        <f aca="false">AVERAGEIFS('Driving Travel Time Matrix'!G$4:G$303,'Driving Travel Time Matrix'!$C$4:$C$303,$A6)</f>
        <v>0.040718878600823</v>
      </c>
      <c r="G6" s="34" t="n">
        <f aca="false">AVERAGEIFS('Driving Travel Time Matrix'!H$4:H$303,'Driving Travel Time Matrix'!$C$4:$C$303,$A6)</f>
        <v>0.0410313786008231</v>
      </c>
      <c r="H6" s="7" t="n">
        <f aca="false">SMALL($C6:$G6,1)</f>
        <v>0.00860468106995885</v>
      </c>
      <c r="I6" s="7" t="n">
        <f aca="false">SMALL($C6:$G6,2)</f>
        <v>0.0277906378600823</v>
      </c>
      <c r="J6" s="7" t="n">
        <f aca="false">SMALL($C6:$G6,3)</f>
        <v>0.0288091563786008</v>
      </c>
      <c r="K6" s="7" t="n">
        <f aca="false">SMALL($C6:$G6,4)</f>
        <v>0.040718878600823</v>
      </c>
      <c r="L6" s="34" t="n">
        <f aca="false">SMALL($C6:$G6,5)</f>
        <v>0.0410313786008231</v>
      </c>
      <c r="M6" s="0" t="str">
        <f aca="false">INDEX($C$3:$G$3,1,MATCH(H6,$C6:$G6,0))</f>
        <v>St Mary's Community Hospital</v>
      </c>
      <c r="N6" s="0" t="str">
        <f aca="false">INDEX($C$3:$G$3,1,MATCH(I6,$C6:$G6,0))</f>
        <v>Helston Community Hospital</v>
      </c>
      <c r="O6" s="0" t="str">
        <f aca="false">INDEX($C$3:$G$3,1,MATCH(J6,$C6:$G6,0))</f>
        <v>Camborne and Redruth Community Hospital</v>
      </c>
      <c r="P6" s="0" t="str">
        <f aca="false">INDEX($C$3:$G$3,1,MATCH(K6,$C6:$G6,0))</f>
        <v>Falmouth Hospital</v>
      </c>
      <c r="Q6" s="32" t="str">
        <f aca="false">INDEX($C$3:$G$3,1,MATCH(L6,$C6:$G6,0))</f>
        <v>Newquay Hospital</v>
      </c>
      <c r="R6" s="0" t="n">
        <f aca="false">VLOOKUP(M6,Parameters!$B$4:$E$8,3,0)</f>
        <v>1</v>
      </c>
      <c r="S6" s="0" t="n">
        <f aca="false">VLOOKUP(N6,Parameters!$B$4:$E$8,3,0)</f>
        <v>1</v>
      </c>
      <c r="T6" s="0" t="n">
        <f aca="false">VLOOKUP(O6,Parameters!$B$4:$E$8,3,0)</f>
        <v>1</v>
      </c>
      <c r="U6" s="0" t="n">
        <f aca="false">VLOOKUP(P6,Parameters!$B$4:$E$8,3,0)</f>
        <v>1</v>
      </c>
      <c r="V6" s="32" t="n">
        <f aca="false">VLOOKUP(Q6,Parameters!$B$4:$E$8,3,0)</f>
        <v>1</v>
      </c>
      <c r="W6" s="0" t="str">
        <f aca="false">IF(R6=1,M6,(IF(S6=1,N6,(IF(T6=1,O6,(IF(U6=1,P6,Q6)))))))</f>
        <v>St Mary's Community Hospital</v>
      </c>
      <c r="X6" s="34" t="n">
        <f aca="false">INDEX($C6:$G6,1,MATCH(W6,$C$3:$G$3,0))</f>
        <v>0.00860468106995885</v>
      </c>
      <c r="Y6" s="0" t="n">
        <f aca="false">VLOOKUP(M6,Parameters!$B$4:$E$8,4,0)</f>
        <v>1</v>
      </c>
      <c r="Z6" s="0" t="n">
        <f aca="false">VLOOKUP(N6,Parameters!$B$4:$E$8,4,0)</f>
        <v>0</v>
      </c>
      <c r="AA6" s="0" t="n">
        <f aca="false">VLOOKUP(O6,Parameters!$B$4:$E$8,4,0)</f>
        <v>1</v>
      </c>
      <c r="AB6" s="0" t="n">
        <f aca="false">VLOOKUP(P6,Parameters!$B$4:$E$8,4,0)</f>
        <v>0</v>
      </c>
      <c r="AC6" s="32" t="n">
        <f aca="false">VLOOKUP(Q6,Parameters!$B$4:$E$8,4,0)</f>
        <v>1</v>
      </c>
      <c r="AD6" s="0" t="str">
        <f aca="false">IF(Y6=1,M6,(IF(Z6=1,N6,(IF(AA6=1,O6,(IF(AB6=1,P6,Q6)))))))</f>
        <v>St Mary's Community Hospital</v>
      </c>
      <c r="AE6" s="34" t="n">
        <f aca="false">INDEX($C6:$G6,1,MATCH(AD6,$C$3:$G$3,0))</f>
        <v>0.00860468106995885</v>
      </c>
    </row>
    <row r="7" customFormat="false" ht="15" hidden="false" customHeight="false" outlineLevel="0" collapsed="false">
      <c r="A7" s="32" t="s">
        <v>298</v>
      </c>
      <c r="B7" s="33" t="n">
        <f aca="false">COUNTIF('Attendance Data'!$B$2:$B$301,Model!A7)</f>
        <v>16</v>
      </c>
      <c r="C7" s="7" t="n">
        <f aca="false">AVERAGEIFS('Driving Travel Time Matrix'!D$4:D$303,'Driving Travel Time Matrix'!$C$4:$C$303,$A7)</f>
        <v>0.00193938078703704</v>
      </c>
      <c r="D7" s="7" t="n">
        <f aca="false">AVERAGEIFS('Driving Travel Time Matrix'!E$4:E$303,'Driving Travel Time Matrix'!$C$4:$C$303,$A7)</f>
        <v>0.0217057291666667</v>
      </c>
      <c r="E7" s="7" t="n">
        <f aca="false">AVERAGEIFS('Driving Travel Time Matrix'!F$4:F$303,'Driving Travel Time Matrix'!$C$4:$C$303,$A7)</f>
        <v>0.0227242476851852</v>
      </c>
      <c r="F7" s="7" t="n">
        <f aca="false">AVERAGEIFS('Driving Travel Time Matrix'!G$4:G$303,'Driving Travel Time Matrix'!$C$4:$C$303,$A7)</f>
        <v>0.0346339699074074</v>
      </c>
      <c r="G7" s="34" t="n">
        <f aca="false">AVERAGEIFS('Driving Travel Time Matrix'!H$4:H$303,'Driving Travel Time Matrix'!$C$4:$C$303,$A7)</f>
        <v>0.0349464699074074</v>
      </c>
      <c r="H7" s="7" t="n">
        <f aca="false">SMALL($C7:$G7,1)</f>
        <v>0.00193938078703704</v>
      </c>
      <c r="I7" s="7" t="n">
        <f aca="false">SMALL($C7:$G7,2)</f>
        <v>0.0217057291666667</v>
      </c>
      <c r="J7" s="7" t="n">
        <f aca="false">SMALL($C7:$G7,3)</f>
        <v>0.0227242476851852</v>
      </c>
      <c r="K7" s="7" t="n">
        <f aca="false">SMALL($C7:$G7,4)</f>
        <v>0.0346339699074074</v>
      </c>
      <c r="L7" s="34" t="n">
        <f aca="false">SMALL($C7:$G7,5)</f>
        <v>0.0349464699074074</v>
      </c>
      <c r="M7" s="0" t="str">
        <f aca="false">INDEX($C$3:$G$3,1,MATCH(H7,$C7:$G7,0))</f>
        <v>St Mary's Community Hospital</v>
      </c>
      <c r="N7" s="0" t="str">
        <f aca="false">INDEX($C$3:$G$3,1,MATCH(I7,$C7:$G7,0))</f>
        <v>Helston Community Hospital</v>
      </c>
      <c r="O7" s="0" t="str">
        <f aca="false">INDEX($C$3:$G$3,1,MATCH(J7,$C7:$G7,0))</f>
        <v>Camborne and Redruth Community Hospital</v>
      </c>
      <c r="P7" s="0" t="str">
        <f aca="false">INDEX($C$3:$G$3,1,MATCH(K7,$C7:$G7,0))</f>
        <v>Falmouth Hospital</v>
      </c>
      <c r="Q7" s="32" t="str">
        <f aca="false">INDEX($C$3:$G$3,1,MATCH(L7,$C7:$G7,0))</f>
        <v>Newquay Hospital</v>
      </c>
      <c r="R7" s="0" t="n">
        <f aca="false">VLOOKUP(M7,Parameters!$B$4:$E$8,3,0)</f>
        <v>1</v>
      </c>
      <c r="S7" s="0" t="n">
        <f aca="false">VLOOKUP(N7,Parameters!$B$4:$E$8,3,0)</f>
        <v>1</v>
      </c>
      <c r="T7" s="0" t="n">
        <f aca="false">VLOOKUP(O7,Parameters!$B$4:$E$8,3,0)</f>
        <v>1</v>
      </c>
      <c r="U7" s="0" t="n">
        <f aca="false">VLOOKUP(P7,Parameters!$B$4:$E$8,3,0)</f>
        <v>1</v>
      </c>
      <c r="V7" s="32" t="n">
        <f aca="false">VLOOKUP(Q7,Parameters!$B$4:$E$8,3,0)</f>
        <v>1</v>
      </c>
      <c r="W7" s="0" t="str">
        <f aca="false">IF(R7=1,M7,(IF(S7=1,N7,(IF(T7=1,O7,(IF(U7=1,P7,Q7)))))))</f>
        <v>St Mary's Community Hospital</v>
      </c>
      <c r="X7" s="34" t="n">
        <f aca="false">INDEX($C7:$G7,1,MATCH(W7,$C$3:$G$3,0))</f>
        <v>0.00193938078703704</v>
      </c>
      <c r="Y7" s="0" t="n">
        <f aca="false">VLOOKUP(M7,Parameters!$B$4:$E$8,4,0)</f>
        <v>1</v>
      </c>
      <c r="Z7" s="0" t="n">
        <f aca="false">VLOOKUP(N7,Parameters!$B$4:$E$8,4,0)</f>
        <v>0</v>
      </c>
      <c r="AA7" s="0" t="n">
        <f aca="false">VLOOKUP(O7,Parameters!$B$4:$E$8,4,0)</f>
        <v>1</v>
      </c>
      <c r="AB7" s="0" t="n">
        <f aca="false">VLOOKUP(P7,Parameters!$B$4:$E$8,4,0)</f>
        <v>0</v>
      </c>
      <c r="AC7" s="32" t="n">
        <f aca="false">VLOOKUP(Q7,Parameters!$B$4:$E$8,4,0)</f>
        <v>1</v>
      </c>
      <c r="AD7" s="0" t="str">
        <f aca="false">IF(Y7=1,M7,(IF(Z7=1,N7,(IF(AA7=1,O7,(IF(AB7=1,P7,Q7)))))))</f>
        <v>St Mary's Community Hospital</v>
      </c>
      <c r="AE7" s="34" t="n">
        <f aca="false">INDEX($C7:$G7,1,MATCH(AD7,$C$3:$G$3,0))</f>
        <v>0.00193938078703704</v>
      </c>
    </row>
    <row r="8" customFormat="false" ht="15" hidden="false" customHeight="false" outlineLevel="0" collapsed="false">
      <c r="A8" s="32" t="s">
        <v>299</v>
      </c>
      <c r="B8" s="33" t="n">
        <f aca="false">COUNTIF('Attendance Data'!$B$2:$B$301,Model!A8)</f>
        <v>7</v>
      </c>
      <c r="C8" s="7" t="n">
        <f aca="false">AVERAGEIFS('Driving Travel Time Matrix'!D$4:D$303,'Driving Travel Time Matrix'!$C$4:$C$303,$A8)</f>
        <v>0.00946097883597884</v>
      </c>
      <c r="D8" s="7" t="n">
        <f aca="false">AVERAGEIFS('Driving Travel Time Matrix'!E$4:E$303,'Driving Travel Time Matrix'!$C$4:$C$303,$A8)</f>
        <v>0.0289401455026455</v>
      </c>
      <c r="E8" s="7" t="n">
        <f aca="false">AVERAGEIFS('Driving Travel Time Matrix'!F$4:F$303,'Driving Travel Time Matrix'!$C$4:$C$303,$A8)</f>
        <v>0.029958664021164</v>
      </c>
      <c r="F8" s="7" t="n">
        <f aca="false">AVERAGEIFS('Driving Travel Time Matrix'!G$4:G$303,'Driving Travel Time Matrix'!$C$4:$C$303,$A8)</f>
        <v>0.0418683862433862</v>
      </c>
      <c r="G8" s="34" t="n">
        <f aca="false">AVERAGEIFS('Driving Travel Time Matrix'!H$4:H$303,'Driving Travel Time Matrix'!$C$4:$C$303,$A8)</f>
        <v>0.0421808862433862</v>
      </c>
      <c r="H8" s="7" t="n">
        <f aca="false">SMALL($C8:$G8,1)</f>
        <v>0.00946097883597884</v>
      </c>
      <c r="I8" s="7" t="n">
        <f aca="false">SMALL($C8:$G8,2)</f>
        <v>0.0289401455026455</v>
      </c>
      <c r="J8" s="7" t="n">
        <f aca="false">SMALL($C8:$G8,3)</f>
        <v>0.029958664021164</v>
      </c>
      <c r="K8" s="7" t="n">
        <f aca="false">SMALL($C8:$G8,4)</f>
        <v>0.0418683862433862</v>
      </c>
      <c r="L8" s="34" t="n">
        <f aca="false">SMALL($C8:$G8,5)</f>
        <v>0.0421808862433862</v>
      </c>
      <c r="M8" s="0" t="str">
        <f aca="false">INDEX($C$3:$G$3,1,MATCH(H8,$C8:$G8,0))</f>
        <v>St Mary's Community Hospital</v>
      </c>
      <c r="N8" s="0" t="str">
        <f aca="false">INDEX($C$3:$G$3,1,MATCH(I8,$C8:$G8,0))</f>
        <v>Helston Community Hospital</v>
      </c>
      <c r="O8" s="0" t="str">
        <f aca="false">INDEX($C$3:$G$3,1,MATCH(J8,$C8:$G8,0))</f>
        <v>Camborne and Redruth Community Hospital</v>
      </c>
      <c r="P8" s="0" t="str">
        <f aca="false">INDEX($C$3:$G$3,1,MATCH(K8,$C8:$G8,0))</f>
        <v>Falmouth Hospital</v>
      </c>
      <c r="Q8" s="32" t="str">
        <f aca="false">INDEX($C$3:$G$3,1,MATCH(L8,$C8:$G8,0))</f>
        <v>Newquay Hospital</v>
      </c>
      <c r="R8" s="0" t="n">
        <f aca="false">VLOOKUP(M8,Parameters!$B$4:$E$8,3,0)</f>
        <v>1</v>
      </c>
      <c r="S8" s="0" t="n">
        <f aca="false">VLOOKUP(N8,Parameters!$B$4:$E$8,3,0)</f>
        <v>1</v>
      </c>
      <c r="T8" s="0" t="n">
        <f aca="false">VLOOKUP(O8,Parameters!$B$4:$E$8,3,0)</f>
        <v>1</v>
      </c>
      <c r="U8" s="0" t="n">
        <f aca="false">VLOOKUP(P8,Parameters!$B$4:$E$8,3,0)</f>
        <v>1</v>
      </c>
      <c r="V8" s="32" t="n">
        <f aca="false">VLOOKUP(Q8,Parameters!$B$4:$E$8,3,0)</f>
        <v>1</v>
      </c>
      <c r="W8" s="0" t="str">
        <f aca="false">IF(R8=1,M8,(IF(S8=1,N8,(IF(T8=1,O8,(IF(U8=1,P8,Q8)))))))</f>
        <v>St Mary's Community Hospital</v>
      </c>
      <c r="X8" s="34" t="n">
        <f aca="false">INDEX($C8:$G8,1,MATCH(W8,$C$3:$G$3,0))</f>
        <v>0.00946097883597884</v>
      </c>
      <c r="Y8" s="0" t="n">
        <f aca="false">VLOOKUP(M8,Parameters!$B$4:$E$8,4,0)</f>
        <v>1</v>
      </c>
      <c r="Z8" s="0" t="n">
        <f aca="false">VLOOKUP(N8,Parameters!$B$4:$E$8,4,0)</f>
        <v>0</v>
      </c>
      <c r="AA8" s="0" t="n">
        <f aca="false">VLOOKUP(O8,Parameters!$B$4:$E$8,4,0)</f>
        <v>1</v>
      </c>
      <c r="AB8" s="0" t="n">
        <f aca="false">VLOOKUP(P8,Parameters!$B$4:$E$8,4,0)</f>
        <v>0</v>
      </c>
      <c r="AC8" s="32" t="n">
        <f aca="false">VLOOKUP(Q8,Parameters!$B$4:$E$8,4,0)</f>
        <v>1</v>
      </c>
      <c r="AD8" s="0" t="str">
        <f aca="false">IF(Y8=1,M8,(IF(Z8=1,N8,(IF(AA8=1,O8,(IF(AB8=1,P8,Q8)))))))</f>
        <v>St Mary's Community Hospital</v>
      </c>
      <c r="AE8" s="34" t="n">
        <f aca="false">INDEX($C8:$G8,1,MATCH(AD8,$C$3:$G$3,0))</f>
        <v>0.00946097883597884</v>
      </c>
    </row>
    <row r="9" customFormat="false" ht="15" hidden="false" customHeight="false" outlineLevel="0" collapsed="false">
      <c r="A9" s="32" t="s">
        <v>300</v>
      </c>
      <c r="B9" s="33" t="n">
        <f aca="false">COUNTIF('Attendance Data'!$B$2:$B$301,Model!A9)</f>
        <v>5</v>
      </c>
      <c r="C9" s="7" t="n">
        <f aca="false">AVERAGEIFS('Driving Travel Time Matrix'!D$4:D$303,'Driving Travel Time Matrix'!$C$4:$C$303,$A9)</f>
        <v>0.0143865740740741</v>
      </c>
      <c r="D9" s="7" t="n">
        <f aca="false">AVERAGEIFS('Driving Travel Time Matrix'!E$4:E$303,'Driving Travel Time Matrix'!$C$4:$C$303,$A9)</f>
        <v>0.0235578703703704</v>
      </c>
      <c r="E9" s="7" t="n">
        <f aca="false">AVERAGEIFS('Driving Travel Time Matrix'!F$4:F$303,'Driving Travel Time Matrix'!$C$4:$C$303,$A9)</f>
        <v>0.0245763888888889</v>
      </c>
      <c r="F9" s="7" t="n">
        <f aca="false">AVERAGEIFS('Driving Travel Time Matrix'!G$4:G$303,'Driving Travel Time Matrix'!$C$4:$C$303,$A9)</f>
        <v>0.0364861111111111</v>
      </c>
      <c r="G9" s="34" t="n">
        <f aca="false">AVERAGEIFS('Driving Travel Time Matrix'!H$4:H$303,'Driving Travel Time Matrix'!$C$4:$C$303,$A9)</f>
        <v>0.0367986111111111</v>
      </c>
      <c r="H9" s="7" t="n">
        <f aca="false">SMALL($C9:$G9,1)</f>
        <v>0.0143865740740741</v>
      </c>
      <c r="I9" s="7" t="n">
        <f aca="false">SMALL($C9:$G9,2)</f>
        <v>0.0235578703703704</v>
      </c>
      <c r="J9" s="7" t="n">
        <f aca="false">SMALL($C9:$G9,3)</f>
        <v>0.0245763888888889</v>
      </c>
      <c r="K9" s="7" t="n">
        <f aca="false">SMALL($C9:$G9,4)</f>
        <v>0.0364861111111111</v>
      </c>
      <c r="L9" s="34" t="n">
        <f aca="false">SMALL($C9:$G9,5)</f>
        <v>0.0367986111111111</v>
      </c>
      <c r="M9" s="0" t="str">
        <f aca="false">INDEX($C$3:$G$3,1,MATCH(H9,$C9:$G9,0))</f>
        <v>St Mary's Community Hospital</v>
      </c>
      <c r="N9" s="0" t="str">
        <f aca="false">INDEX($C$3:$G$3,1,MATCH(I9,$C9:$G9,0))</f>
        <v>Helston Community Hospital</v>
      </c>
      <c r="O9" s="0" t="str">
        <f aca="false">INDEX($C$3:$G$3,1,MATCH(J9,$C9:$G9,0))</f>
        <v>Camborne and Redruth Community Hospital</v>
      </c>
      <c r="P9" s="0" t="str">
        <f aca="false">INDEX($C$3:$G$3,1,MATCH(K9,$C9:$G9,0))</f>
        <v>Falmouth Hospital</v>
      </c>
      <c r="Q9" s="32" t="str">
        <f aca="false">INDEX($C$3:$G$3,1,MATCH(L9,$C9:$G9,0))</f>
        <v>Newquay Hospital</v>
      </c>
      <c r="R9" s="0" t="n">
        <f aca="false">VLOOKUP(M9,Parameters!$B$4:$E$8,3,0)</f>
        <v>1</v>
      </c>
      <c r="S9" s="0" t="n">
        <f aca="false">VLOOKUP(N9,Parameters!$B$4:$E$8,3,0)</f>
        <v>1</v>
      </c>
      <c r="T9" s="0" t="n">
        <f aca="false">VLOOKUP(O9,Parameters!$B$4:$E$8,3,0)</f>
        <v>1</v>
      </c>
      <c r="U9" s="0" t="n">
        <f aca="false">VLOOKUP(P9,Parameters!$B$4:$E$8,3,0)</f>
        <v>1</v>
      </c>
      <c r="V9" s="32" t="n">
        <f aca="false">VLOOKUP(Q9,Parameters!$B$4:$E$8,3,0)</f>
        <v>1</v>
      </c>
      <c r="W9" s="0" t="str">
        <f aca="false">IF(R9=1,M9,(IF(S9=1,N9,(IF(T9=1,O9,(IF(U9=1,P9,Q9)))))))</f>
        <v>St Mary's Community Hospital</v>
      </c>
      <c r="X9" s="34" t="n">
        <f aca="false">INDEX($C9:$G9,1,MATCH(W9,$C$3:$G$3,0))</f>
        <v>0.0143865740740741</v>
      </c>
      <c r="Y9" s="0" t="n">
        <f aca="false">VLOOKUP(M9,Parameters!$B$4:$E$8,4,0)</f>
        <v>1</v>
      </c>
      <c r="Z9" s="0" t="n">
        <f aca="false">VLOOKUP(N9,Parameters!$B$4:$E$8,4,0)</f>
        <v>0</v>
      </c>
      <c r="AA9" s="0" t="n">
        <f aca="false">VLOOKUP(O9,Parameters!$B$4:$E$8,4,0)</f>
        <v>1</v>
      </c>
      <c r="AB9" s="0" t="n">
        <f aca="false">VLOOKUP(P9,Parameters!$B$4:$E$8,4,0)</f>
        <v>0</v>
      </c>
      <c r="AC9" s="32" t="n">
        <f aca="false">VLOOKUP(Q9,Parameters!$B$4:$E$8,4,0)</f>
        <v>1</v>
      </c>
      <c r="AD9" s="0" t="str">
        <f aca="false">IF(Y9=1,M9,(IF(Z9=1,N9,(IF(AA9=1,O9,(IF(AB9=1,P9,Q9)))))))</f>
        <v>St Mary's Community Hospital</v>
      </c>
      <c r="AE9" s="34" t="n">
        <f aca="false">INDEX($C9:$G9,1,MATCH(AD9,$C$3:$G$3,0))</f>
        <v>0.0143865740740741</v>
      </c>
    </row>
    <row r="10" customFormat="false" ht="15" hidden="false" customHeight="false" outlineLevel="0" collapsed="false">
      <c r="A10" s="32" t="s">
        <v>301</v>
      </c>
      <c r="B10" s="33" t="n">
        <f aca="false">COUNTIF('Attendance Data'!$B$2:$B$301,Model!A10)</f>
        <v>2</v>
      </c>
      <c r="C10" s="7" t="n">
        <f aca="false">AVERAGEIFS('Driving Travel Time Matrix'!D$4:D$303,'Driving Travel Time Matrix'!$C$4:$C$303,$A10)</f>
        <v>0.0149421296296296</v>
      </c>
      <c r="D10" s="7" t="n">
        <f aca="false">AVERAGEIFS('Driving Travel Time Matrix'!E$4:E$303,'Driving Travel Time Matrix'!$C$4:$C$303,$A10)</f>
        <v>0.0260763888888889</v>
      </c>
      <c r="E10" s="7" t="n">
        <f aca="false">AVERAGEIFS('Driving Travel Time Matrix'!F$4:F$303,'Driving Travel Time Matrix'!$C$4:$C$303,$A10)</f>
        <v>0.0270949074074074</v>
      </c>
      <c r="F10" s="7" t="n">
        <f aca="false">AVERAGEIFS('Driving Travel Time Matrix'!G$4:G$303,'Driving Travel Time Matrix'!$C$4:$C$303,$A10)</f>
        <v>0.0390046296296296</v>
      </c>
      <c r="G10" s="34" t="n">
        <f aca="false">AVERAGEIFS('Driving Travel Time Matrix'!H$4:H$303,'Driving Travel Time Matrix'!$C$4:$C$303,$A10)</f>
        <v>0.0393171296296296</v>
      </c>
      <c r="H10" s="7" t="n">
        <f aca="false">SMALL($C10:$G10,1)</f>
        <v>0.0149421296296296</v>
      </c>
      <c r="I10" s="7" t="n">
        <f aca="false">SMALL($C10:$G10,2)</f>
        <v>0.0260763888888889</v>
      </c>
      <c r="J10" s="7" t="n">
        <f aca="false">SMALL($C10:$G10,3)</f>
        <v>0.0270949074074074</v>
      </c>
      <c r="K10" s="7" t="n">
        <f aca="false">SMALL($C10:$G10,4)</f>
        <v>0.0390046296296296</v>
      </c>
      <c r="L10" s="34" t="n">
        <f aca="false">SMALL($C10:$G10,5)</f>
        <v>0.0393171296296296</v>
      </c>
      <c r="M10" s="0" t="str">
        <f aca="false">INDEX($C$3:$G$3,1,MATCH(H10,$C10:$G10,0))</f>
        <v>St Mary's Community Hospital</v>
      </c>
      <c r="N10" s="0" t="str">
        <f aca="false">INDEX($C$3:$G$3,1,MATCH(I10,$C10:$G10,0))</f>
        <v>Helston Community Hospital</v>
      </c>
      <c r="O10" s="0" t="str">
        <f aca="false">INDEX($C$3:$G$3,1,MATCH(J10,$C10:$G10,0))</f>
        <v>Camborne and Redruth Community Hospital</v>
      </c>
      <c r="P10" s="0" t="str">
        <f aca="false">INDEX($C$3:$G$3,1,MATCH(K10,$C10:$G10,0))</f>
        <v>Falmouth Hospital</v>
      </c>
      <c r="Q10" s="32" t="str">
        <f aca="false">INDEX($C$3:$G$3,1,MATCH(L10,$C10:$G10,0))</f>
        <v>Newquay Hospital</v>
      </c>
      <c r="R10" s="0" t="n">
        <f aca="false">VLOOKUP(M10,Parameters!$B$4:$E$8,3,0)</f>
        <v>1</v>
      </c>
      <c r="S10" s="0" t="n">
        <f aca="false">VLOOKUP(N10,Parameters!$B$4:$E$8,3,0)</f>
        <v>1</v>
      </c>
      <c r="T10" s="0" t="n">
        <f aca="false">VLOOKUP(O10,Parameters!$B$4:$E$8,3,0)</f>
        <v>1</v>
      </c>
      <c r="U10" s="0" t="n">
        <f aca="false">VLOOKUP(P10,Parameters!$B$4:$E$8,3,0)</f>
        <v>1</v>
      </c>
      <c r="V10" s="32" t="n">
        <f aca="false">VLOOKUP(Q10,Parameters!$B$4:$E$8,3,0)</f>
        <v>1</v>
      </c>
      <c r="W10" s="0" t="str">
        <f aca="false">IF(R10=1,M10,(IF(S10=1,N10,(IF(T10=1,O10,(IF(U10=1,P10,Q10)))))))</f>
        <v>St Mary's Community Hospital</v>
      </c>
      <c r="X10" s="34" t="n">
        <f aca="false">INDEX($C10:$G10,1,MATCH(W10,$C$3:$G$3,0))</f>
        <v>0.0149421296296296</v>
      </c>
      <c r="Y10" s="0" t="n">
        <f aca="false">VLOOKUP(M10,Parameters!$B$4:$E$8,4,0)</f>
        <v>1</v>
      </c>
      <c r="Z10" s="0" t="n">
        <f aca="false">VLOOKUP(N10,Parameters!$B$4:$E$8,4,0)</f>
        <v>0</v>
      </c>
      <c r="AA10" s="0" t="n">
        <f aca="false">VLOOKUP(O10,Parameters!$B$4:$E$8,4,0)</f>
        <v>1</v>
      </c>
      <c r="AB10" s="0" t="n">
        <f aca="false">VLOOKUP(P10,Parameters!$B$4:$E$8,4,0)</f>
        <v>0</v>
      </c>
      <c r="AC10" s="32" t="n">
        <f aca="false">VLOOKUP(Q10,Parameters!$B$4:$E$8,4,0)</f>
        <v>1</v>
      </c>
      <c r="AD10" s="0" t="str">
        <f aca="false">IF(Y10=1,M10,(IF(Z10=1,N10,(IF(AA10=1,O10,(IF(AB10=1,P10,Q10)))))))</f>
        <v>St Mary's Community Hospital</v>
      </c>
      <c r="AE10" s="34" t="n">
        <f aca="false">INDEX($C10:$G10,1,MATCH(AD10,$C$3:$G$3,0))</f>
        <v>0.0149421296296296</v>
      </c>
    </row>
    <row r="11" customFormat="false" ht="15" hidden="false" customHeight="false" outlineLevel="0" collapsed="false">
      <c r="A11" s="32" t="s">
        <v>302</v>
      </c>
      <c r="B11" s="33" t="n">
        <f aca="false">COUNTIF('Attendance Data'!$B$2:$B$301,Model!A11)</f>
        <v>9</v>
      </c>
      <c r="C11" s="7" t="n">
        <f aca="false">AVERAGEIFS('Driving Travel Time Matrix'!D$4:D$303,'Driving Travel Time Matrix'!$C$4:$C$303,$A11)</f>
        <v>0.0115534979423868</v>
      </c>
      <c r="D11" s="7" t="n">
        <f aca="false">AVERAGEIFS('Driving Travel Time Matrix'!E$4:E$303,'Driving Travel Time Matrix'!$C$4:$C$303,$A11)</f>
        <v>0.019863683127572</v>
      </c>
      <c r="E11" s="7" t="n">
        <f aca="false">AVERAGEIFS('Driving Travel Time Matrix'!F$4:F$303,'Driving Travel Time Matrix'!$C$4:$C$303,$A11)</f>
        <v>0.0203755144032922</v>
      </c>
      <c r="F11" s="7" t="n">
        <f aca="false">AVERAGEIFS('Driving Travel Time Matrix'!G$4:G$303,'Driving Travel Time Matrix'!$C$4:$C$303,$A11)</f>
        <v>0.0322852366255144</v>
      </c>
      <c r="G11" s="34" t="n">
        <f aca="false">AVERAGEIFS('Driving Travel Time Matrix'!H$4:H$303,'Driving Travel Time Matrix'!$C$4:$C$303,$A11)</f>
        <v>0.0325977366255144</v>
      </c>
      <c r="H11" s="7" t="n">
        <f aca="false">SMALL($C11:$G11,1)</f>
        <v>0.0115534979423868</v>
      </c>
      <c r="I11" s="7" t="n">
        <f aca="false">SMALL($C11:$G11,2)</f>
        <v>0.019863683127572</v>
      </c>
      <c r="J11" s="7" t="n">
        <f aca="false">SMALL($C11:$G11,3)</f>
        <v>0.0203755144032922</v>
      </c>
      <c r="K11" s="7" t="n">
        <f aca="false">SMALL($C11:$G11,4)</f>
        <v>0.0322852366255144</v>
      </c>
      <c r="L11" s="34" t="n">
        <f aca="false">SMALL($C11:$G11,5)</f>
        <v>0.0325977366255144</v>
      </c>
      <c r="M11" s="0" t="str">
        <f aca="false">INDEX($C$3:$G$3,1,MATCH(H11,$C11:$G11,0))</f>
        <v>St Mary's Community Hospital</v>
      </c>
      <c r="N11" s="0" t="str">
        <f aca="false">INDEX($C$3:$G$3,1,MATCH(I11,$C11:$G11,0))</f>
        <v>Helston Community Hospital</v>
      </c>
      <c r="O11" s="0" t="str">
        <f aca="false">INDEX($C$3:$G$3,1,MATCH(J11,$C11:$G11,0))</f>
        <v>Camborne and Redruth Community Hospital</v>
      </c>
      <c r="P11" s="0" t="str">
        <f aca="false">INDEX($C$3:$G$3,1,MATCH(K11,$C11:$G11,0))</f>
        <v>Falmouth Hospital</v>
      </c>
      <c r="Q11" s="32" t="str">
        <f aca="false">INDEX($C$3:$G$3,1,MATCH(L11,$C11:$G11,0))</f>
        <v>Newquay Hospital</v>
      </c>
      <c r="R11" s="0" t="n">
        <f aca="false">VLOOKUP(M11,Parameters!$B$4:$E$8,3,0)</f>
        <v>1</v>
      </c>
      <c r="S11" s="0" t="n">
        <f aca="false">VLOOKUP(N11,Parameters!$B$4:$E$8,3,0)</f>
        <v>1</v>
      </c>
      <c r="T11" s="0" t="n">
        <f aca="false">VLOOKUP(O11,Parameters!$B$4:$E$8,3,0)</f>
        <v>1</v>
      </c>
      <c r="U11" s="0" t="n">
        <f aca="false">VLOOKUP(P11,Parameters!$B$4:$E$8,3,0)</f>
        <v>1</v>
      </c>
      <c r="V11" s="32" t="n">
        <f aca="false">VLOOKUP(Q11,Parameters!$B$4:$E$8,3,0)</f>
        <v>1</v>
      </c>
      <c r="W11" s="0" t="str">
        <f aca="false">IF(R11=1,M11,(IF(S11=1,N11,(IF(T11=1,O11,(IF(U11=1,P11,Q11)))))))</f>
        <v>St Mary's Community Hospital</v>
      </c>
      <c r="X11" s="34" t="n">
        <f aca="false">INDEX($C11:$G11,1,MATCH(W11,$C$3:$G$3,0))</f>
        <v>0.0115534979423868</v>
      </c>
      <c r="Y11" s="0" t="n">
        <f aca="false">VLOOKUP(M11,Parameters!$B$4:$E$8,4,0)</f>
        <v>1</v>
      </c>
      <c r="Z11" s="0" t="n">
        <f aca="false">VLOOKUP(N11,Parameters!$B$4:$E$8,4,0)</f>
        <v>0</v>
      </c>
      <c r="AA11" s="0" t="n">
        <f aca="false">VLOOKUP(O11,Parameters!$B$4:$E$8,4,0)</f>
        <v>1</v>
      </c>
      <c r="AB11" s="0" t="n">
        <f aca="false">VLOOKUP(P11,Parameters!$B$4:$E$8,4,0)</f>
        <v>0</v>
      </c>
      <c r="AC11" s="32" t="n">
        <f aca="false">VLOOKUP(Q11,Parameters!$B$4:$E$8,4,0)</f>
        <v>1</v>
      </c>
      <c r="AD11" s="0" t="str">
        <f aca="false">IF(Y11=1,M11,(IF(Z11=1,N11,(IF(AA11=1,O11,(IF(AB11=1,P11,Q11)))))))</f>
        <v>St Mary's Community Hospital</v>
      </c>
      <c r="AE11" s="34" t="n">
        <f aca="false">INDEX($C11:$G11,1,MATCH(AD11,$C$3:$G$3,0))</f>
        <v>0.0115534979423868</v>
      </c>
    </row>
    <row r="12" customFormat="false" ht="15" hidden="false" customHeight="false" outlineLevel="0" collapsed="false">
      <c r="A12" s="32" t="s">
        <v>303</v>
      </c>
      <c r="B12" s="33" t="n">
        <f aca="false">COUNTIF('Attendance Data'!$B$2:$B$301,Model!A12)</f>
        <v>1</v>
      </c>
      <c r="C12" s="7" t="n">
        <f aca="false">AVERAGEIFS('Driving Travel Time Matrix'!D$4:D$303,'Driving Travel Time Matrix'!$C$4:$C$303,$A12)</f>
        <v>0.00787037037037037</v>
      </c>
      <c r="D12" s="7" t="n">
        <f aca="false">AVERAGEIFS('Driving Travel Time Matrix'!E$4:E$303,'Driving Travel Time Matrix'!$C$4:$C$303,$A12)</f>
        <v>0.0206712962962963</v>
      </c>
      <c r="E12" s="7" t="n">
        <f aca="false">AVERAGEIFS('Driving Travel Time Matrix'!F$4:F$303,'Driving Travel Time Matrix'!$C$4:$C$303,$A12)</f>
        <v>0.0216898148148148</v>
      </c>
      <c r="F12" s="7" t="n">
        <f aca="false">AVERAGEIFS('Driving Travel Time Matrix'!G$4:G$303,'Driving Travel Time Matrix'!$C$4:$C$303,$A12)</f>
        <v>0.033599537037037</v>
      </c>
      <c r="G12" s="34" t="n">
        <f aca="false">AVERAGEIFS('Driving Travel Time Matrix'!H$4:H$303,'Driving Travel Time Matrix'!$C$4:$C$303,$A12)</f>
        <v>0.033912037037037</v>
      </c>
      <c r="H12" s="7" t="n">
        <f aca="false">SMALL($C12:$G12,1)</f>
        <v>0.00787037037037037</v>
      </c>
      <c r="I12" s="7" t="n">
        <f aca="false">SMALL($C12:$G12,2)</f>
        <v>0.0206712962962963</v>
      </c>
      <c r="J12" s="7" t="n">
        <f aca="false">SMALL($C12:$G12,3)</f>
        <v>0.0216898148148148</v>
      </c>
      <c r="K12" s="7" t="n">
        <f aca="false">SMALL($C12:$G12,4)</f>
        <v>0.033599537037037</v>
      </c>
      <c r="L12" s="34" t="n">
        <f aca="false">SMALL($C12:$G12,5)</f>
        <v>0.033912037037037</v>
      </c>
      <c r="M12" s="0" t="str">
        <f aca="false">INDEX($C$3:$G$3,1,MATCH(H12,$C12:$G12,0))</f>
        <v>St Mary's Community Hospital</v>
      </c>
      <c r="N12" s="0" t="str">
        <f aca="false">INDEX($C$3:$G$3,1,MATCH(I12,$C12:$G12,0))</f>
        <v>Helston Community Hospital</v>
      </c>
      <c r="O12" s="0" t="str">
        <f aca="false">INDEX($C$3:$G$3,1,MATCH(J12,$C12:$G12,0))</f>
        <v>Camborne and Redruth Community Hospital</v>
      </c>
      <c r="P12" s="0" t="str">
        <f aca="false">INDEX($C$3:$G$3,1,MATCH(K12,$C12:$G12,0))</f>
        <v>Falmouth Hospital</v>
      </c>
      <c r="Q12" s="32" t="str">
        <f aca="false">INDEX($C$3:$G$3,1,MATCH(L12,$C12:$G12,0))</f>
        <v>Newquay Hospital</v>
      </c>
      <c r="R12" s="0" t="n">
        <f aca="false">VLOOKUP(M12,Parameters!$B$4:$E$8,3,0)</f>
        <v>1</v>
      </c>
      <c r="S12" s="0" t="n">
        <f aca="false">VLOOKUP(N12,Parameters!$B$4:$E$8,3,0)</f>
        <v>1</v>
      </c>
      <c r="T12" s="0" t="n">
        <f aca="false">VLOOKUP(O12,Parameters!$B$4:$E$8,3,0)</f>
        <v>1</v>
      </c>
      <c r="U12" s="0" t="n">
        <f aca="false">VLOOKUP(P12,Parameters!$B$4:$E$8,3,0)</f>
        <v>1</v>
      </c>
      <c r="V12" s="32" t="n">
        <f aca="false">VLOOKUP(Q12,Parameters!$B$4:$E$8,3,0)</f>
        <v>1</v>
      </c>
      <c r="W12" s="0" t="str">
        <f aca="false">IF(R12=1,M12,(IF(S12=1,N12,(IF(T12=1,O12,(IF(U12=1,P12,Q12)))))))</f>
        <v>St Mary's Community Hospital</v>
      </c>
      <c r="X12" s="34" t="n">
        <f aca="false">INDEX($C12:$G12,1,MATCH(W12,$C$3:$G$3,0))</f>
        <v>0.00787037037037037</v>
      </c>
      <c r="Y12" s="0" t="n">
        <f aca="false">VLOOKUP(M12,Parameters!$B$4:$E$8,4,0)</f>
        <v>1</v>
      </c>
      <c r="Z12" s="0" t="n">
        <f aca="false">VLOOKUP(N12,Parameters!$B$4:$E$8,4,0)</f>
        <v>0</v>
      </c>
      <c r="AA12" s="0" t="n">
        <f aca="false">VLOOKUP(O12,Parameters!$B$4:$E$8,4,0)</f>
        <v>1</v>
      </c>
      <c r="AB12" s="0" t="n">
        <f aca="false">VLOOKUP(P12,Parameters!$B$4:$E$8,4,0)</f>
        <v>0</v>
      </c>
      <c r="AC12" s="32" t="n">
        <f aca="false">VLOOKUP(Q12,Parameters!$B$4:$E$8,4,0)</f>
        <v>1</v>
      </c>
      <c r="AD12" s="0" t="str">
        <f aca="false">IF(Y12=1,M12,(IF(Z12=1,N12,(IF(AA12=1,O12,(IF(AB12=1,P12,Q12)))))))</f>
        <v>St Mary's Community Hospital</v>
      </c>
      <c r="AE12" s="34" t="n">
        <f aca="false">INDEX($C12:$G12,1,MATCH(AD12,$C$3:$G$3,0))</f>
        <v>0.00787037037037037</v>
      </c>
    </row>
    <row r="13" customFormat="false" ht="15" hidden="false" customHeight="false" outlineLevel="0" collapsed="false">
      <c r="A13" s="32" t="s">
        <v>304</v>
      </c>
      <c r="B13" s="33" t="n">
        <f aca="false">COUNTIF('Attendance Data'!$B$2:$B$301,Model!A13)</f>
        <v>2</v>
      </c>
      <c r="C13" s="7" t="n">
        <f aca="false">AVERAGEIFS('Driving Travel Time Matrix'!D$4:D$303,'Driving Travel Time Matrix'!$C$4:$C$303,$A13)</f>
        <v>0.00613425925925926</v>
      </c>
      <c r="D13" s="7" t="n">
        <f aca="false">AVERAGEIFS('Driving Travel Time Matrix'!E$4:E$303,'Driving Travel Time Matrix'!$C$4:$C$303,$A13)</f>
        <v>0.0196875</v>
      </c>
      <c r="E13" s="7" t="n">
        <f aca="false">AVERAGEIFS('Driving Travel Time Matrix'!F$4:F$303,'Driving Travel Time Matrix'!$C$4:$C$303,$A13)</f>
        <v>0.0207060185185185</v>
      </c>
      <c r="F13" s="7" t="n">
        <f aca="false">AVERAGEIFS('Driving Travel Time Matrix'!G$4:G$303,'Driving Travel Time Matrix'!$C$4:$C$303,$A13)</f>
        <v>0.0326157407407407</v>
      </c>
      <c r="G13" s="34" t="n">
        <f aca="false">AVERAGEIFS('Driving Travel Time Matrix'!H$4:H$303,'Driving Travel Time Matrix'!$C$4:$C$303,$A13)</f>
        <v>0.0329282407407407</v>
      </c>
      <c r="H13" s="7" t="n">
        <f aca="false">SMALL($C13:$G13,1)</f>
        <v>0.00613425925925926</v>
      </c>
      <c r="I13" s="7" t="n">
        <f aca="false">SMALL($C13:$G13,2)</f>
        <v>0.0196875</v>
      </c>
      <c r="J13" s="7" t="n">
        <f aca="false">SMALL($C13:$G13,3)</f>
        <v>0.0207060185185185</v>
      </c>
      <c r="K13" s="7" t="n">
        <f aca="false">SMALL($C13:$G13,4)</f>
        <v>0.0326157407407407</v>
      </c>
      <c r="L13" s="34" t="n">
        <f aca="false">SMALL($C13:$G13,5)</f>
        <v>0.0329282407407407</v>
      </c>
      <c r="M13" s="0" t="str">
        <f aca="false">INDEX($C$3:$G$3,1,MATCH(H13,$C13:$G13,0))</f>
        <v>St Mary's Community Hospital</v>
      </c>
      <c r="N13" s="0" t="str">
        <f aca="false">INDEX($C$3:$G$3,1,MATCH(I13,$C13:$G13,0))</f>
        <v>Helston Community Hospital</v>
      </c>
      <c r="O13" s="0" t="str">
        <f aca="false">INDEX($C$3:$G$3,1,MATCH(J13,$C13:$G13,0))</f>
        <v>Camborne and Redruth Community Hospital</v>
      </c>
      <c r="P13" s="0" t="str">
        <f aca="false">INDEX($C$3:$G$3,1,MATCH(K13,$C13:$G13,0))</f>
        <v>Falmouth Hospital</v>
      </c>
      <c r="Q13" s="32" t="str">
        <f aca="false">INDEX($C$3:$G$3,1,MATCH(L13,$C13:$G13,0))</f>
        <v>Newquay Hospital</v>
      </c>
      <c r="R13" s="0" t="n">
        <f aca="false">VLOOKUP(M13,Parameters!$B$4:$E$8,3,0)</f>
        <v>1</v>
      </c>
      <c r="S13" s="0" t="n">
        <f aca="false">VLOOKUP(N13,Parameters!$B$4:$E$8,3,0)</f>
        <v>1</v>
      </c>
      <c r="T13" s="0" t="n">
        <f aca="false">VLOOKUP(O13,Parameters!$B$4:$E$8,3,0)</f>
        <v>1</v>
      </c>
      <c r="U13" s="0" t="n">
        <f aca="false">VLOOKUP(P13,Parameters!$B$4:$E$8,3,0)</f>
        <v>1</v>
      </c>
      <c r="V13" s="32" t="n">
        <f aca="false">VLOOKUP(Q13,Parameters!$B$4:$E$8,3,0)</f>
        <v>1</v>
      </c>
      <c r="W13" s="0" t="str">
        <f aca="false">IF(R13=1,M13,(IF(S13=1,N13,(IF(T13=1,O13,(IF(U13=1,P13,Q13)))))))</f>
        <v>St Mary's Community Hospital</v>
      </c>
      <c r="X13" s="34" t="n">
        <f aca="false">INDEX($C13:$G13,1,MATCH(W13,$C$3:$G$3,0))</f>
        <v>0.00613425925925926</v>
      </c>
      <c r="Y13" s="0" t="n">
        <f aca="false">VLOOKUP(M13,Parameters!$B$4:$E$8,4,0)</f>
        <v>1</v>
      </c>
      <c r="Z13" s="0" t="n">
        <f aca="false">VLOOKUP(N13,Parameters!$B$4:$E$8,4,0)</f>
        <v>0</v>
      </c>
      <c r="AA13" s="0" t="n">
        <f aca="false">VLOOKUP(O13,Parameters!$B$4:$E$8,4,0)</f>
        <v>1</v>
      </c>
      <c r="AB13" s="0" t="n">
        <f aca="false">VLOOKUP(P13,Parameters!$B$4:$E$8,4,0)</f>
        <v>0</v>
      </c>
      <c r="AC13" s="32" t="n">
        <f aca="false">VLOOKUP(Q13,Parameters!$B$4:$E$8,4,0)</f>
        <v>1</v>
      </c>
      <c r="AD13" s="0" t="str">
        <f aca="false">IF(Y13=1,M13,(IF(Z13=1,N13,(IF(AA13=1,O13,(IF(AB13=1,P13,Q13)))))))</f>
        <v>St Mary's Community Hospital</v>
      </c>
      <c r="AE13" s="34" t="n">
        <f aca="false">INDEX($C13:$G13,1,MATCH(AD13,$C$3:$G$3,0))</f>
        <v>0.00613425925925926</v>
      </c>
    </row>
    <row r="14" customFormat="false" ht="15" hidden="false" customHeight="false" outlineLevel="0" collapsed="false">
      <c r="A14" s="32" t="s">
        <v>305</v>
      </c>
      <c r="B14" s="33" t="n">
        <f aca="false">COUNTIF('Attendance Data'!$B$2:$B$301,Model!A14)</f>
        <v>4</v>
      </c>
      <c r="C14" s="7" t="n">
        <f aca="false">AVERAGEIFS('Driving Travel Time Matrix'!D$4:D$303,'Driving Travel Time Matrix'!$C$4:$C$303,$A14)</f>
        <v>0.00826388888888889</v>
      </c>
      <c r="D14" s="7" t="n">
        <f aca="false">AVERAGEIFS('Driving Travel Time Matrix'!E$4:E$303,'Driving Travel Time Matrix'!$C$4:$C$303,$A14)</f>
        <v>0.0163483796296296</v>
      </c>
      <c r="E14" s="7" t="n">
        <f aca="false">AVERAGEIFS('Driving Travel Time Matrix'!F$4:F$303,'Driving Travel Time Matrix'!$C$4:$C$303,$A14)</f>
        <v>0.0173668981481482</v>
      </c>
      <c r="F14" s="7" t="n">
        <f aca="false">AVERAGEIFS('Driving Travel Time Matrix'!G$4:G$303,'Driving Travel Time Matrix'!$C$4:$C$303,$A14)</f>
        <v>0.0292766203703704</v>
      </c>
      <c r="G14" s="34" t="n">
        <f aca="false">AVERAGEIFS('Driving Travel Time Matrix'!H$4:H$303,'Driving Travel Time Matrix'!$C$4:$C$303,$A14)</f>
        <v>0.0295891203703704</v>
      </c>
      <c r="H14" s="7" t="n">
        <f aca="false">SMALL($C14:$G14,1)</f>
        <v>0.00826388888888889</v>
      </c>
      <c r="I14" s="7" t="n">
        <f aca="false">SMALL($C14:$G14,2)</f>
        <v>0.0163483796296296</v>
      </c>
      <c r="J14" s="7" t="n">
        <f aca="false">SMALL($C14:$G14,3)</f>
        <v>0.0173668981481482</v>
      </c>
      <c r="K14" s="7" t="n">
        <f aca="false">SMALL($C14:$G14,4)</f>
        <v>0.0292766203703704</v>
      </c>
      <c r="L14" s="34" t="n">
        <f aca="false">SMALL($C14:$G14,5)</f>
        <v>0.0295891203703704</v>
      </c>
      <c r="M14" s="0" t="str">
        <f aca="false">INDEX($C$3:$G$3,1,MATCH(H14,$C14:$G14,0))</f>
        <v>St Mary's Community Hospital</v>
      </c>
      <c r="N14" s="0" t="str">
        <f aca="false">INDEX($C$3:$G$3,1,MATCH(I14,$C14:$G14,0))</f>
        <v>Helston Community Hospital</v>
      </c>
      <c r="O14" s="0" t="str">
        <f aca="false">INDEX($C$3:$G$3,1,MATCH(J14,$C14:$G14,0))</f>
        <v>Camborne and Redruth Community Hospital</v>
      </c>
      <c r="P14" s="0" t="str">
        <f aca="false">INDEX($C$3:$G$3,1,MATCH(K14,$C14:$G14,0))</f>
        <v>Falmouth Hospital</v>
      </c>
      <c r="Q14" s="32" t="str">
        <f aca="false">INDEX($C$3:$G$3,1,MATCH(L14,$C14:$G14,0))</f>
        <v>Newquay Hospital</v>
      </c>
      <c r="R14" s="0" t="n">
        <f aca="false">VLOOKUP(M14,Parameters!$B$4:$E$8,3,0)</f>
        <v>1</v>
      </c>
      <c r="S14" s="0" t="n">
        <f aca="false">VLOOKUP(N14,Parameters!$B$4:$E$8,3,0)</f>
        <v>1</v>
      </c>
      <c r="T14" s="0" t="n">
        <f aca="false">VLOOKUP(O14,Parameters!$B$4:$E$8,3,0)</f>
        <v>1</v>
      </c>
      <c r="U14" s="0" t="n">
        <f aca="false">VLOOKUP(P14,Parameters!$B$4:$E$8,3,0)</f>
        <v>1</v>
      </c>
      <c r="V14" s="32" t="n">
        <f aca="false">VLOOKUP(Q14,Parameters!$B$4:$E$8,3,0)</f>
        <v>1</v>
      </c>
      <c r="W14" s="0" t="str">
        <f aca="false">IF(R14=1,M14,(IF(S14=1,N14,(IF(T14=1,O14,(IF(U14=1,P14,Q14)))))))</f>
        <v>St Mary's Community Hospital</v>
      </c>
      <c r="X14" s="34" t="n">
        <f aca="false">INDEX($C14:$G14,1,MATCH(W14,$C$3:$G$3,0))</f>
        <v>0.00826388888888889</v>
      </c>
      <c r="Y14" s="0" t="n">
        <f aca="false">VLOOKUP(M14,Parameters!$B$4:$E$8,4,0)</f>
        <v>1</v>
      </c>
      <c r="Z14" s="0" t="n">
        <f aca="false">VLOOKUP(N14,Parameters!$B$4:$E$8,4,0)</f>
        <v>0</v>
      </c>
      <c r="AA14" s="0" t="n">
        <f aca="false">VLOOKUP(O14,Parameters!$B$4:$E$8,4,0)</f>
        <v>1</v>
      </c>
      <c r="AB14" s="0" t="n">
        <f aca="false">VLOOKUP(P14,Parameters!$B$4:$E$8,4,0)</f>
        <v>0</v>
      </c>
      <c r="AC14" s="32" t="n">
        <f aca="false">VLOOKUP(Q14,Parameters!$B$4:$E$8,4,0)</f>
        <v>1</v>
      </c>
      <c r="AD14" s="0" t="str">
        <f aca="false">IF(Y14=1,M14,(IF(Z14=1,N14,(IF(AA14=1,O14,(IF(AB14=1,P14,Q14)))))))</f>
        <v>St Mary's Community Hospital</v>
      </c>
      <c r="AE14" s="34" t="n">
        <f aca="false">INDEX($C14:$G14,1,MATCH(AD14,$C$3:$G$3,0))</f>
        <v>0.00826388888888889</v>
      </c>
    </row>
    <row r="15" customFormat="false" ht="15" hidden="false" customHeight="false" outlineLevel="0" collapsed="false">
      <c r="A15" s="32" t="s">
        <v>306</v>
      </c>
      <c r="B15" s="33" t="n">
        <f aca="false">COUNTIF('Attendance Data'!$B$2:$B$301,Model!A15)</f>
        <v>5</v>
      </c>
      <c r="C15" s="7" t="n">
        <f aca="false">AVERAGEIFS('Driving Travel Time Matrix'!D$4:D$303,'Driving Travel Time Matrix'!$C$4:$C$303,$A15)</f>
        <v>0.00660416666666667</v>
      </c>
      <c r="D15" s="7" t="n">
        <f aca="false">AVERAGEIFS('Driving Travel Time Matrix'!E$4:E$303,'Driving Travel Time Matrix'!$C$4:$C$303,$A15)</f>
        <v>0.0183587962962963</v>
      </c>
      <c r="E15" s="7" t="n">
        <f aca="false">AVERAGEIFS('Driving Travel Time Matrix'!F$4:F$303,'Driving Travel Time Matrix'!$C$4:$C$303,$A15)</f>
        <v>0.0193773148148148</v>
      </c>
      <c r="F15" s="7" t="n">
        <f aca="false">AVERAGEIFS('Driving Travel Time Matrix'!G$4:G$303,'Driving Travel Time Matrix'!$C$4:$C$303,$A15)</f>
        <v>0.031287037037037</v>
      </c>
      <c r="G15" s="34" t="n">
        <f aca="false">AVERAGEIFS('Driving Travel Time Matrix'!H$4:H$303,'Driving Travel Time Matrix'!$C$4:$C$303,$A15)</f>
        <v>0.031599537037037</v>
      </c>
      <c r="H15" s="7" t="n">
        <f aca="false">SMALL($C15:$G15,1)</f>
        <v>0.00660416666666667</v>
      </c>
      <c r="I15" s="7" t="n">
        <f aca="false">SMALL($C15:$G15,2)</f>
        <v>0.0183587962962963</v>
      </c>
      <c r="J15" s="7" t="n">
        <f aca="false">SMALL($C15:$G15,3)</f>
        <v>0.0193773148148148</v>
      </c>
      <c r="K15" s="7" t="n">
        <f aca="false">SMALL($C15:$G15,4)</f>
        <v>0.031287037037037</v>
      </c>
      <c r="L15" s="34" t="n">
        <f aca="false">SMALL($C15:$G15,5)</f>
        <v>0.031599537037037</v>
      </c>
      <c r="M15" s="0" t="str">
        <f aca="false">INDEX($C$3:$G$3,1,MATCH(H15,$C15:$G15,0))</f>
        <v>St Mary's Community Hospital</v>
      </c>
      <c r="N15" s="0" t="str">
        <f aca="false">INDEX($C$3:$G$3,1,MATCH(I15,$C15:$G15,0))</f>
        <v>Helston Community Hospital</v>
      </c>
      <c r="O15" s="0" t="str">
        <f aca="false">INDEX($C$3:$G$3,1,MATCH(J15,$C15:$G15,0))</f>
        <v>Camborne and Redruth Community Hospital</v>
      </c>
      <c r="P15" s="0" t="str">
        <f aca="false">INDEX($C$3:$G$3,1,MATCH(K15,$C15:$G15,0))</f>
        <v>Falmouth Hospital</v>
      </c>
      <c r="Q15" s="32" t="str">
        <f aca="false">INDEX($C$3:$G$3,1,MATCH(L15,$C15:$G15,0))</f>
        <v>Newquay Hospital</v>
      </c>
      <c r="R15" s="0" t="n">
        <f aca="false">VLOOKUP(M15,Parameters!$B$4:$E$8,3,0)</f>
        <v>1</v>
      </c>
      <c r="S15" s="0" t="n">
        <f aca="false">VLOOKUP(N15,Parameters!$B$4:$E$8,3,0)</f>
        <v>1</v>
      </c>
      <c r="T15" s="0" t="n">
        <f aca="false">VLOOKUP(O15,Parameters!$B$4:$E$8,3,0)</f>
        <v>1</v>
      </c>
      <c r="U15" s="0" t="n">
        <f aca="false">VLOOKUP(P15,Parameters!$B$4:$E$8,3,0)</f>
        <v>1</v>
      </c>
      <c r="V15" s="32" t="n">
        <f aca="false">VLOOKUP(Q15,Parameters!$B$4:$E$8,3,0)</f>
        <v>1</v>
      </c>
      <c r="W15" s="0" t="str">
        <f aca="false">IF(R15=1,M15,(IF(S15=1,N15,(IF(T15=1,O15,(IF(U15=1,P15,Q15)))))))</f>
        <v>St Mary's Community Hospital</v>
      </c>
      <c r="X15" s="34" t="n">
        <f aca="false">INDEX($C15:$G15,1,MATCH(W15,$C$3:$G$3,0))</f>
        <v>0.00660416666666667</v>
      </c>
      <c r="Y15" s="0" t="n">
        <f aca="false">VLOOKUP(M15,Parameters!$B$4:$E$8,4,0)</f>
        <v>1</v>
      </c>
      <c r="Z15" s="0" t="n">
        <f aca="false">VLOOKUP(N15,Parameters!$B$4:$E$8,4,0)</f>
        <v>0</v>
      </c>
      <c r="AA15" s="0" t="n">
        <f aca="false">VLOOKUP(O15,Parameters!$B$4:$E$8,4,0)</f>
        <v>1</v>
      </c>
      <c r="AB15" s="0" t="n">
        <f aca="false">VLOOKUP(P15,Parameters!$B$4:$E$8,4,0)</f>
        <v>0</v>
      </c>
      <c r="AC15" s="32" t="n">
        <f aca="false">VLOOKUP(Q15,Parameters!$B$4:$E$8,4,0)</f>
        <v>1</v>
      </c>
      <c r="AD15" s="0" t="str">
        <f aca="false">IF(Y15=1,M15,(IF(Z15=1,N15,(IF(AA15=1,O15,(IF(AB15=1,P15,Q15)))))))</f>
        <v>St Mary's Community Hospital</v>
      </c>
      <c r="AE15" s="34" t="n">
        <f aca="false">INDEX($C15:$G15,1,MATCH(AD15,$C$3:$G$3,0))</f>
        <v>0.00660416666666667</v>
      </c>
    </row>
    <row r="16" customFormat="false" ht="15" hidden="false" customHeight="false" outlineLevel="0" collapsed="false">
      <c r="A16" s="32" t="s">
        <v>307</v>
      </c>
      <c r="B16" s="33" t="n">
        <f aca="false">COUNTIF('Attendance Data'!$B$2:$B$301,Model!A16)</f>
        <v>11</v>
      </c>
      <c r="C16" s="7" t="n">
        <f aca="false">AVERAGEIFS('Driving Travel Time Matrix'!D$4:D$303,'Driving Travel Time Matrix'!$C$4:$C$303,$A16)</f>
        <v>0.011412037037037</v>
      </c>
      <c r="D16" s="7" t="n">
        <f aca="false">AVERAGEIFS('Driving Travel Time Matrix'!E$4:E$303,'Driving Travel Time Matrix'!$C$4:$C$303,$A16)</f>
        <v>0.0146138468013468</v>
      </c>
      <c r="E16" s="7" t="n">
        <f aca="false">AVERAGEIFS('Driving Travel Time Matrix'!F$4:F$303,'Driving Travel Time Matrix'!$C$4:$C$303,$A16)</f>
        <v>0.0175957491582492</v>
      </c>
      <c r="F16" s="7" t="n">
        <f aca="false">AVERAGEIFS('Driving Travel Time Matrix'!G$4:G$303,'Driving Travel Time Matrix'!$C$4:$C$303,$A16)</f>
        <v>0.0284248737373737</v>
      </c>
      <c r="G16" s="34" t="n">
        <f aca="false">AVERAGEIFS('Driving Travel Time Matrix'!H$4:H$303,'Driving Travel Time Matrix'!$C$4:$C$303,$A16)</f>
        <v>0.0298179713804714</v>
      </c>
      <c r="H16" s="7" t="n">
        <f aca="false">SMALL($C16:$G16,1)</f>
        <v>0.011412037037037</v>
      </c>
      <c r="I16" s="7" t="n">
        <f aca="false">SMALL($C16:$G16,2)</f>
        <v>0.0146138468013468</v>
      </c>
      <c r="J16" s="7" t="n">
        <f aca="false">SMALL($C16:$G16,3)</f>
        <v>0.0175957491582492</v>
      </c>
      <c r="K16" s="7" t="n">
        <f aca="false">SMALL($C16:$G16,4)</f>
        <v>0.0284248737373737</v>
      </c>
      <c r="L16" s="34" t="n">
        <f aca="false">SMALL($C16:$G16,5)</f>
        <v>0.0298179713804714</v>
      </c>
      <c r="M16" s="0" t="str">
        <f aca="false">INDEX($C$3:$G$3,1,MATCH(H16,$C16:$G16,0))</f>
        <v>St Mary's Community Hospital</v>
      </c>
      <c r="N16" s="0" t="str">
        <f aca="false">INDEX($C$3:$G$3,1,MATCH(I16,$C16:$G16,0))</f>
        <v>Helston Community Hospital</v>
      </c>
      <c r="O16" s="0" t="str">
        <f aca="false">INDEX($C$3:$G$3,1,MATCH(J16,$C16:$G16,0))</f>
        <v>Camborne and Redruth Community Hospital</v>
      </c>
      <c r="P16" s="0" t="str">
        <f aca="false">INDEX($C$3:$G$3,1,MATCH(K16,$C16:$G16,0))</f>
        <v>Falmouth Hospital</v>
      </c>
      <c r="Q16" s="32" t="str">
        <f aca="false">INDEX($C$3:$G$3,1,MATCH(L16,$C16:$G16,0))</f>
        <v>Newquay Hospital</v>
      </c>
      <c r="R16" s="0" t="n">
        <f aca="false">VLOOKUP(M16,Parameters!$B$4:$E$8,3,0)</f>
        <v>1</v>
      </c>
      <c r="S16" s="0" t="n">
        <f aca="false">VLOOKUP(N16,Parameters!$B$4:$E$8,3,0)</f>
        <v>1</v>
      </c>
      <c r="T16" s="0" t="n">
        <f aca="false">VLOOKUP(O16,Parameters!$B$4:$E$8,3,0)</f>
        <v>1</v>
      </c>
      <c r="U16" s="0" t="n">
        <f aca="false">VLOOKUP(P16,Parameters!$B$4:$E$8,3,0)</f>
        <v>1</v>
      </c>
      <c r="V16" s="32" t="n">
        <f aca="false">VLOOKUP(Q16,Parameters!$B$4:$E$8,3,0)</f>
        <v>1</v>
      </c>
      <c r="W16" s="0" t="str">
        <f aca="false">IF(R16=1,M16,(IF(S16=1,N16,(IF(T16=1,O16,(IF(U16=1,P16,Q16)))))))</f>
        <v>St Mary's Community Hospital</v>
      </c>
      <c r="X16" s="34" t="n">
        <f aca="false">INDEX($C16:$G16,1,MATCH(W16,$C$3:$G$3,0))</f>
        <v>0.011412037037037</v>
      </c>
      <c r="Y16" s="0" t="n">
        <f aca="false">VLOOKUP(M16,Parameters!$B$4:$E$8,4,0)</f>
        <v>1</v>
      </c>
      <c r="Z16" s="0" t="n">
        <f aca="false">VLOOKUP(N16,Parameters!$B$4:$E$8,4,0)</f>
        <v>0</v>
      </c>
      <c r="AA16" s="0" t="n">
        <f aca="false">VLOOKUP(O16,Parameters!$B$4:$E$8,4,0)</f>
        <v>1</v>
      </c>
      <c r="AB16" s="0" t="n">
        <f aca="false">VLOOKUP(P16,Parameters!$B$4:$E$8,4,0)</f>
        <v>0</v>
      </c>
      <c r="AC16" s="32" t="n">
        <f aca="false">VLOOKUP(Q16,Parameters!$B$4:$E$8,4,0)</f>
        <v>1</v>
      </c>
      <c r="AD16" s="0" t="str">
        <f aca="false">IF(Y16=1,M16,(IF(Z16=1,N16,(IF(AA16=1,O16,(IF(AB16=1,P16,Q16)))))))</f>
        <v>St Mary's Community Hospital</v>
      </c>
      <c r="AE16" s="34" t="n">
        <f aca="false">INDEX($C16:$G16,1,MATCH(AD16,$C$3:$G$3,0))</f>
        <v>0.011412037037037</v>
      </c>
    </row>
    <row r="17" customFormat="false" ht="15" hidden="false" customHeight="false" outlineLevel="0" collapsed="false">
      <c r="A17" s="32" t="s">
        <v>308</v>
      </c>
      <c r="B17" s="33" t="n">
        <f aca="false">COUNTIF('Attendance Data'!$B$2:$B$301,Model!A17)</f>
        <v>3</v>
      </c>
      <c r="C17" s="7" t="n">
        <f aca="false">AVERAGEIFS('Driving Travel Time Matrix'!D$4:D$303,'Driving Travel Time Matrix'!$C$4:$C$303,$A17)</f>
        <v>0.0148649691358025</v>
      </c>
      <c r="D17" s="7" t="n">
        <f aca="false">AVERAGEIFS('Driving Travel Time Matrix'!E$4:E$303,'Driving Travel Time Matrix'!$C$4:$C$303,$A17)</f>
        <v>0.0173533950617284</v>
      </c>
      <c r="E17" s="7" t="n">
        <f aca="false">AVERAGEIFS('Driving Travel Time Matrix'!F$4:F$303,'Driving Travel Time Matrix'!$C$4:$C$303,$A17)</f>
        <v>0.0149807098765432</v>
      </c>
      <c r="F17" s="7" t="n">
        <f aca="false">AVERAGEIFS('Driving Travel Time Matrix'!G$4:G$303,'Driving Travel Time Matrix'!$C$4:$C$303,$A17)</f>
        <v>0.0268904320987654</v>
      </c>
      <c r="G17" s="34" t="n">
        <f aca="false">AVERAGEIFS('Driving Travel Time Matrix'!H$4:H$303,'Driving Travel Time Matrix'!$C$4:$C$303,$A17)</f>
        <v>0.0272029320987654</v>
      </c>
      <c r="H17" s="7" t="n">
        <f aca="false">SMALL($C17:$G17,1)</f>
        <v>0.0148649691358025</v>
      </c>
      <c r="I17" s="7" t="n">
        <f aca="false">SMALL($C17:$G17,2)</f>
        <v>0.0149807098765432</v>
      </c>
      <c r="J17" s="7" t="n">
        <f aca="false">SMALL($C17:$G17,3)</f>
        <v>0.0173533950617284</v>
      </c>
      <c r="K17" s="7" t="n">
        <f aca="false">SMALL($C17:$G17,4)</f>
        <v>0.0268904320987654</v>
      </c>
      <c r="L17" s="34" t="n">
        <f aca="false">SMALL($C17:$G17,5)</f>
        <v>0.0272029320987654</v>
      </c>
      <c r="M17" s="0" t="str">
        <f aca="false">INDEX($C$3:$G$3,1,MATCH(H17,$C17:$G17,0))</f>
        <v>St Mary's Community Hospital</v>
      </c>
      <c r="N17" s="0" t="str">
        <f aca="false">INDEX($C$3:$G$3,1,MATCH(I17,$C17:$G17,0))</f>
        <v>Camborne and Redruth Community Hospital</v>
      </c>
      <c r="O17" s="0" t="str">
        <f aca="false">INDEX($C$3:$G$3,1,MATCH(J17,$C17:$G17,0))</f>
        <v>Helston Community Hospital</v>
      </c>
      <c r="P17" s="0" t="str">
        <f aca="false">INDEX($C$3:$G$3,1,MATCH(K17,$C17:$G17,0))</f>
        <v>Falmouth Hospital</v>
      </c>
      <c r="Q17" s="32" t="str">
        <f aca="false">INDEX($C$3:$G$3,1,MATCH(L17,$C17:$G17,0))</f>
        <v>Newquay Hospital</v>
      </c>
      <c r="R17" s="0" t="n">
        <f aca="false">VLOOKUP(M17,Parameters!$B$4:$E$8,3,0)</f>
        <v>1</v>
      </c>
      <c r="S17" s="0" t="n">
        <f aca="false">VLOOKUP(N17,Parameters!$B$4:$E$8,3,0)</f>
        <v>1</v>
      </c>
      <c r="T17" s="0" t="n">
        <f aca="false">VLOOKUP(O17,Parameters!$B$4:$E$8,3,0)</f>
        <v>1</v>
      </c>
      <c r="U17" s="0" t="n">
        <f aca="false">VLOOKUP(P17,Parameters!$B$4:$E$8,3,0)</f>
        <v>1</v>
      </c>
      <c r="V17" s="32" t="n">
        <f aca="false">VLOOKUP(Q17,Parameters!$B$4:$E$8,3,0)</f>
        <v>1</v>
      </c>
      <c r="W17" s="0" t="str">
        <f aca="false">IF(R17=1,M17,(IF(S17=1,N17,(IF(T17=1,O17,(IF(U17=1,P17,Q17)))))))</f>
        <v>St Mary's Community Hospital</v>
      </c>
      <c r="X17" s="34" t="n">
        <f aca="false">INDEX($C17:$G17,1,MATCH(W17,$C$3:$G$3,0))</f>
        <v>0.0148649691358025</v>
      </c>
      <c r="Y17" s="0" t="n">
        <f aca="false">VLOOKUP(M17,Parameters!$B$4:$E$8,4,0)</f>
        <v>1</v>
      </c>
      <c r="Z17" s="0" t="n">
        <f aca="false">VLOOKUP(N17,Parameters!$B$4:$E$8,4,0)</f>
        <v>1</v>
      </c>
      <c r="AA17" s="0" t="n">
        <f aca="false">VLOOKUP(O17,Parameters!$B$4:$E$8,4,0)</f>
        <v>0</v>
      </c>
      <c r="AB17" s="0" t="n">
        <f aca="false">VLOOKUP(P17,Parameters!$B$4:$E$8,4,0)</f>
        <v>0</v>
      </c>
      <c r="AC17" s="32" t="n">
        <f aca="false">VLOOKUP(Q17,Parameters!$B$4:$E$8,4,0)</f>
        <v>1</v>
      </c>
      <c r="AD17" s="0" t="str">
        <f aca="false">IF(Y17=1,M17,(IF(Z17=1,N17,(IF(AA17=1,O17,(IF(AB17=1,P17,Q17)))))))</f>
        <v>St Mary's Community Hospital</v>
      </c>
      <c r="AE17" s="34" t="n">
        <f aca="false">INDEX($C17:$G17,1,MATCH(AD17,$C$3:$G$3,0))</f>
        <v>0.0148649691358025</v>
      </c>
    </row>
    <row r="18" customFormat="false" ht="15" hidden="false" customHeight="false" outlineLevel="0" collapsed="false">
      <c r="A18" s="32" t="s">
        <v>309</v>
      </c>
      <c r="B18" s="33" t="n">
        <f aca="false">COUNTIF('Attendance Data'!$B$2:$B$301,Model!A18)</f>
        <v>6</v>
      </c>
      <c r="C18" s="7" t="n">
        <f aca="false">AVERAGEIFS('Driving Travel Time Matrix'!D$4:D$303,'Driving Travel Time Matrix'!$C$4:$C$303,$A18)</f>
        <v>0.0162172067901235</v>
      </c>
      <c r="D18" s="7" t="n">
        <f aca="false">AVERAGEIFS('Driving Travel Time Matrix'!E$4:E$303,'Driving Travel Time Matrix'!$C$4:$C$303,$A18)</f>
        <v>0.0183391203703704</v>
      </c>
      <c r="E18" s="7" t="n">
        <f aca="false">AVERAGEIFS('Driving Travel Time Matrix'!F$4:F$303,'Driving Travel Time Matrix'!$C$4:$C$303,$A18)</f>
        <v>0.0159664351851852</v>
      </c>
      <c r="F18" s="7" t="n">
        <f aca="false">AVERAGEIFS('Driving Travel Time Matrix'!G$4:G$303,'Driving Travel Time Matrix'!$C$4:$C$303,$A18)</f>
        <v>0.0278761574074074</v>
      </c>
      <c r="G18" s="34" t="n">
        <f aca="false">AVERAGEIFS('Driving Travel Time Matrix'!H$4:H$303,'Driving Travel Time Matrix'!$C$4:$C$303,$A18)</f>
        <v>0.0281886574074074</v>
      </c>
      <c r="H18" s="7" t="n">
        <f aca="false">SMALL($C18:$G18,1)</f>
        <v>0.0159664351851852</v>
      </c>
      <c r="I18" s="7" t="n">
        <f aca="false">SMALL($C18:$G18,2)</f>
        <v>0.0162172067901235</v>
      </c>
      <c r="J18" s="7" t="n">
        <f aca="false">SMALL($C18:$G18,3)</f>
        <v>0.0183391203703704</v>
      </c>
      <c r="K18" s="7" t="n">
        <f aca="false">SMALL($C18:$G18,4)</f>
        <v>0.0278761574074074</v>
      </c>
      <c r="L18" s="34" t="n">
        <f aca="false">SMALL($C18:$G18,5)</f>
        <v>0.0281886574074074</v>
      </c>
      <c r="M18" s="0" t="str">
        <f aca="false">INDEX($C$3:$G$3,1,MATCH(H18,$C18:$G18,0))</f>
        <v>Camborne and Redruth Community Hospital</v>
      </c>
      <c r="N18" s="0" t="str">
        <f aca="false">INDEX($C$3:$G$3,1,MATCH(I18,$C18:$G18,0))</f>
        <v>St Mary's Community Hospital</v>
      </c>
      <c r="O18" s="0" t="str">
        <f aca="false">INDEX($C$3:$G$3,1,MATCH(J18,$C18:$G18,0))</f>
        <v>Helston Community Hospital</v>
      </c>
      <c r="P18" s="0" t="str">
        <f aca="false">INDEX($C$3:$G$3,1,MATCH(K18,$C18:$G18,0))</f>
        <v>Falmouth Hospital</v>
      </c>
      <c r="Q18" s="32" t="str">
        <f aca="false">INDEX($C$3:$G$3,1,MATCH(L18,$C18:$G18,0))</f>
        <v>Newquay Hospital</v>
      </c>
      <c r="R18" s="0" t="n">
        <f aca="false">VLOOKUP(M18,Parameters!$B$4:$E$8,3,0)</f>
        <v>1</v>
      </c>
      <c r="S18" s="0" t="n">
        <f aca="false">VLOOKUP(N18,Parameters!$B$4:$E$8,3,0)</f>
        <v>1</v>
      </c>
      <c r="T18" s="0" t="n">
        <f aca="false">VLOOKUP(O18,Parameters!$B$4:$E$8,3,0)</f>
        <v>1</v>
      </c>
      <c r="U18" s="0" t="n">
        <f aca="false">VLOOKUP(P18,Parameters!$B$4:$E$8,3,0)</f>
        <v>1</v>
      </c>
      <c r="V18" s="32" t="n">
        <f aca="false">VLOOKUP(Q18,Parameters!$B$4:$E$8,3,0)</f>
        <v>1</v>
      </c>
      <c r="W18" s="0" t="str">
        <f aca="false">IF(R18=1,M18,(IF(S18=1,N18,(IF(T18=1,O18,(IF(U18=1,P18,Q18)))))))</f>
        <v>Camborne and Redruth Community Hospital</v>
      </c>
      <c r="X18" s="34" t="n">
        <f aca="false">INDEX($C18:$G18,1,MATCH(W18,$C$3:$G$3,0))</f>
        <v>0.0159664351851852</v>
      </c>
      <c r="Y18" s="0" t="n">
        <f aca="false">VLOOKUP(M18,Parameters!$B$4:$E$8,4,0)</f>
        <v>1</v>
      </c>
      <c r="Z18" s="0" t="n">
        <f aca="false">VLOOKUP(N18,Parameters!$B$4:$E$8,4,0)</f>
        <v>1</v>
      </c>
      <c r="AA18" s="0" t="n">
        <f aca="false">VLOOKUP(O18,Parameters!$B$4:$E$8,4,0)</f>
        <v>0</v>
      </c>
      <c r="AB18" s="0" t="n">
        <f aca="false">VLOOKUP(P18,Parameters!$B$4:$E$8,4,0)</f>
        <v>0</v>
      </c>
      <c r="AC18" s="32" t="n">
        <f aca="false">VLOOKUP(Q18,Parameters!$B$4:$E$8,4,0)</f>
        <v>1</v>
      </c>
      <c r="AD18" s="0" t="str">
        <f aca="false">IF(Y18=1,M18,(IF(Z18=1,N18,(IF(AA18=1,O18,(IF(AB18=1,P18,Q18)))))))</f>
        <v>Camborne and Redruth Community Hospital</v>
      </c>
      <c r="AE18" s="34" t="n">
        <f aca="false">INDEX($C18:$G18,1,MATCH(AD18,$C$3:$G$3,0))</f>
        <v>0.0159664351851852</v>
      </c>
    </row>
    <row r="19" customFormat="false" ht="15" hidden="false" customHeight="false" outlineLevel="0" collapsed="false">
      <c r="A19" s="32" t="s">
        <v>310</v>
      </c>
      <c r="B19" s="33" t="n">
        <f aca="false">COUNTIF('Attendance Data'!$B$2:$B$301,Model!A19)</f>
        <v>9</v>
      </c>
      <c r="C19" s="7" t="n">
        <f aca="false">AVERAGEIFS('Driving Travel Time Matrix'!D$4:D$303,'Driving Travel Time Matrix'!$C$4:$C$303,$A19)</f>
        <v>0.0176350308641975</v>
      </c>
      <c r="D19" s="7" t="n">
        <f aca="false">AVERAGEIFS('Driving Travel Time Matrix'!E$4:E$303,'Driving Travel Time Matrix'!$C$4:$C$303,$A19)</f>
        <v>0.0217798353909465</v>
      </c>
      <c r="E19" s="7" t="n">
        <f aca="false">AVERAGEIFS('Driving Travel Time Matrix'!F$4:F$303,'Driving Travel Time Matrix'!$C$4:$C$303,$A19)</f>
        <v>0.0194071502057613</v>
      </c>
      <c r="F19" s="7" t="n">
        <f aca="false">AVERAGEIFS('Driving Travel Time Matrix'!G$4:G$303,'Driving Travel Time Matrix'!$C$4:$C$303,$A19)</f>
        <v>0.0313168724279835</v>
      </c>
      <c r="G19" s="34" t="n">
        <f aca="false">AVERAGEIFS('Driving Travel Time Matrix'!H$4:H$303,'Driving Travel Time Matrix'!$C$4:$C$303,$A19)</f>
        <v>0.0316293724279835</v>
      </c>
      <c r="H19" s="7" t="n">
        <f aca="false">SMALL($C19:$G19,1)</f>
        <v>0.0176350308641975</v>
      </c>
      <c r="I19" s="7" t="n">
        <f aca="false">SMALL($C19:$G19,2)</f>
        <v>0.0194071502057613</v>
      </c>
      <c r="J19" s="7" t="n">
        <f aca="false">SMALL($C19:$G19,3)</f>
        <v>0.0217798353909465</v>
      </c>
      <c r="K19" s="7" t="n">
        <f aca="false">SMALL($C19:$G19,4)</f>
        <v>0.0313168724279835</v>
      </c>
      <c r="L19" s="34" t="n">
        <f aca="false">SMALL($C19:$G19,5)</f>
        <v>0.0316293724279835</v>
      </c>
      <c r="M19" s="0" t="str">
        <f aca="false">INDEX($C$3:$G$3,1,MATCH(H19,$C19:$G19,0))</f>
        <v>St Mary's Community Hospital</v>
      </c>
      <c r="N19" s="0" t="str">
        <f aca="false">INDEX($C$3:$G$3,1,MATCH(I19,$C19:$G19,0))</f>
        <v>Camborne and Redruth Community Hospital</v>
      </c>
      <c r="O19" s="0" t="str">
        <f aca="false">INDEX($C$3:$G$3,1,MATCH(J19,$C19:$G19,0))</f>
        <v>Helston Community Hospital</v>
      </c>
      <c r="P19" s="0" t="str">
        <f aca="false">INDEX($C$3:$G$3,1,MATCH(K19,$C19:$G19,0))</f>
        <v>Falmouth Hospital</v>
      </c>
      <c r="Q19" s="32" t="str">
        <f aca="false">INDEX($C$3:$G$3,1,MATCH(L19,$C19:$G19,0))</f>
        <v>Newquay Hospital</v>
      </c>
      <c r="R19" s="0" t="n">
        <f aca="false">VLOOKUP(M19,Parameters!$B$4:$E$8,3,0)</f>
        <v>1</v>
      </c>
      <c r="S19" s="0" t="n">
        <f aca="false">VLOOKUP(N19,Parameters!$B$4:$E$8,3,0)</f>
        <v>1</v>
      </c>
      <c r="T19" s="0" t="n">
        <f aca="false">VLOOKUP(O19,Parameters!$B$4:$E$8,3,0)</f>
        <v>1</v>
      </c>
      <c r="U19" s="0" t="n">
        <f aca="false">VLOOKUP(P19,Parameters!$B$4:$E$8,3,0)</f>
        <v>1</v>
      </c>
      <c r="V19" s="32" t="n">
        <f aca="false">VLOOKUP(Q19,Parameters!$B$4:$E$8,3,0)</f>
        <v>1</v>
      </c>
      <c r="W19" s="0" t="str">
        <f aca="false">IF(R19=1,M19,(IF(S19=1,N19,(IF(T19=1,O19,(IF(U19=1,P19,Q19)))))))</f>
        <v>St Mary's Community Hospital</v>
      </c>
      <c r="X19" s="34" t="n">
        <f aca="false">INDEX($C19:$G19,1,MATCH(W19,$C$3:$G$3,0))</f>
        <v>0.0176350308641975</v>
      </c>
      <c r="Y19" s="0" t="n">
        <f aca="false">VLOOKUP(M19,Parameters!$B$4:$E$8,4,0)</f>
        <v>1</v>
      </c>
      <c r="Z19" s="0" t="n">
        <f aca="false">VLOOKUP(N19,Parameters!$B$4:$E$8,4,0)</f>
        <v>1</v>
      </c>
      <c r="AA19" s="0" t="n">
        <f aca="false">VLOOKUP(O19,Parameters!$B$4:$E$8,4,0)</f>
        <v>0</v>
      </c>
      <c r="AB19" s="0" t="n">
        <f aca="false">VLOOKUP(P19,Parameters!$B$4:$E$8,4,0)</f>
        <v>0</v>
      </c>
      <c r="AC19" s="32" t="n">
        <f aca="false">VLOOKUP(Q19,Parameters!$B$4:$E$8,4,0)</f>
        <v>1</v>
      </c>
      <c r="AD19" s="0" t="str">
        <f aca="false">IF(Y19=1,M19,(IF(Z19=1,N19,(IF(AA19=1,O19,(IF(AB19=1,P19,Q19)))))))</f>
        <v>St Mary's Community Hospital</v>
      </c>
      <c r="AE19" s="34" t="n">
        <f aca="false">INDEX($C19:$G19,1,MATCH(AD19,$C$3:$G$3,0))</f>
        <v>0.0176350308641975</v>
      </c>
    </row>
    <row r="20" customFormat="false" ht="15" hidden="false" customHeight="false" outlineLevel="0" collapsed="false">
      <c r="A20" s="32" t="s">
        <v>311</v>
      </c>
      <c r="B20" s="33" t="n">
        <f aca="false">COUNTIF('Attendance Data'!$B$2:$B$301,Model!A20)</f>
        <v>3</v>
      </c>
      <c r="C20" s="7" t="n">
        <f aca="false">AVERAGEIFS('Driving Travel Time Matrix'!D$4:D$303,'Driving Travel Time Matrix'!$C$4:$C$303,$A20)</f>
        <v>0.0213233024691358</v>
      </c>
      <c r="D20" s="7" t="n">
        <f aca="false">AVERAGEIFS('Driving Travel Time Matrix'!E$4:E$303,'Driving Travel Time Matrix'!$C$4:$C$303,$A20)</f>
        <v>0.00547067901234568</v>
      </c>
      <c r="E20" s="7" t="n">
        <f aca="false">AVERAGEIFS('Driving Travel Time Matrix'!F$4:F$303,'Driving Travel Time Matrix'!$C$4:$C$303,$A20)</f>
        <v>0.0192862654320988</v>
      </c>
      <c r="F20" s="7" t="n">
        <f aca="false">AVERAGEIFS('Driving Travel Time Matrix'!G$4:G$303,'Driving Travel Time Matrix'!$C$4:$C$303,$A20)</f>
        <v>0.0203549382716049</v>
      </c>
      <c r="G20" s="34" t="n">
        <f aca="false">AVERAGEIFS('Driving Travel Time Matrix'!H$4:H$303,'Driving Travel Time Matrix'!$C$4:$C$303,$A20)</f>
        <v>0.0326427469135802</v>
      </c>
      <c r="H20" s="7" t="n">
        <f aca="false">SMALL($C20:$G20,1)</f>
        <v>0.00547067901234568</v>
      </c>
      <c r="I20" s="7" t="n">
        <f aca="false">SMALL($C20:$G20,2)</f>
        <v>0.0192862654320988</v>
      </c>
      <c r="J20" s="7" t="n">
        <f aca="false">SMALL($C20:$G20,3)</f>
        <v>0.0203549382716049</v>
      </c>
      <c r="K20" s="7" t="n">
        <f aca="false">SMALL($C20:$G20,4)</f>
        <v>0.0213233024691358</v>
      </c>
      <c r="L20" s="34" t="n">
        <f aca="false">SMALL($C20:$G20,5)</f>
        <v>0.0326427469135802</v>
      </c>
      <c r="M20" s="0" t="str">
        <f aca="false">INDEX($C$3:$G$3,1,MATCH(H20,$C20:$G20,0))</f>
        <v>Helston Community Hospital</v>
      </c>
      <c r="N20" s="0" t="str">
        <f aca="false">INDEX($C$3:$G$3,1,MATCH(I20,$C20:$G20,0))</f>
        <v>Camborne and Redruth Community Hospital</v>
      </c>
      <c r="O20" s="0" t="str">
        <f aca="false">INDEX($C$3:$G$3,1,MATCH(J20,$C20:$G20,0))</f>
        <v>Falmouth Hospital</v>
      </c>
      <c r="P20" s="0" t="str">
        <f aca="false">INDEX($C$3:$G$3,1,MATCH(K20,$C20:$G20,0))</f>
        <v>St Mary's Community Hospital</v>
      </c>
      <c r="Q20" s="32" t="str">
        <f aca="false">INDEX($C$3:$G$3,1,MATCH(L20,$C20:$G20,0))</f>
        <v>Newquay Hospital</v>
      </c>
      <c r="R20" s="0" t="n">
        <f aca="false">VLOOKUP(M20,Parameters!$B$4:$E$8,3,0)</f>
        <v>1</v>
      </c>
      <c r="S20" s="0" t="n">
        <f aca="false">VLOOKUP(N20,Parameters!$B$4:$E$8,3,0)</f>
        <v>1</v>
      </c>
      <c r="T20" s="0" t="n">
        <f aca="false">VLOOKUP(O20,Parameters!$B$4:$E$8,3,0)</f>
        <v>1</v>
      </c>
      <c r="U20" s="0" t="n">
        <f aca="false">VLOOKUP(P20,Parameters!$B$4:$E$8,3,0)</f>
        <v>1</v>
      </c>
      <c r="V20" s="32" t="n">
        <f aca="false">VLOOKUP(Q20,Parameters!$B$4:$E$8,3,0)</f>
        <v>1</v>
      </c>
      <c r="W20" s="0" t="str">
        <f aca="false">IF(R20=1,M20,(IF(S20=1,N20,(IF(T20=1,O20,(IF(U20=1,P20,Q20)))))))</f>
        <v>Helston Community Hospital</v>
      </c>
      <c r="X20" s="34" t="n">
        <f aca="false">INDEX($C20:$G20,1,MATCH(W20,$C$3:$G$3,0))</f>
        <v>0.00547067901234568</v>
      </c>
      <c r="Y20" s="0" t="n">
        <f aca="false">VLOOKUP(M20,Parameters!$B$4:$E$8,4,0)</f>
        <v>0</v>
      </c>
      <c r="Z20" s="0" t="n">
        <f aca="false">VLOOKUP(N20,Parameters!$B$4:$E$8,4,0)</f>
        <v>1</v>
      </c>
      <c r="AA20" s="0" t="n">
        <f aca="false">VLOOKUP(O20,Parameters!$B$4:$E$8,4,0)</f>
        <v>0</v>
      </c>
      <c r="AB20" s="0" t="n">
        <f aca="false">VLOOKUP(P20,Parameters!$B$4:$E$8,4,0)</f>
        <v>1</v>
      </c>
      <c r="AC20" s="32" t="n">
        <f aca="false">VLOOKUP(Q20,Parameters!$B$4:$E$8,4,0)</f>
        <v>1</v>
      </c>
      <c r="AD20" s="0" t="str">
        <f aca="false">IF(Y20=1,M20,(IF(Z20=1,N20,(IF(AA20=1,O20,(IF(AB20=1,P20,Q20)))))))</f>
        <v>Camborne and Redruth Community Hospital</v>
      </c>
      <c r="AE20" s="34" t="n">
        <f aca="false">INDEX($C20:$G20,1,MATCH(AD20,$C$3:$G$3,0))</f>
        <v>0.0192862654320988</v>
      </c>
    </row>
    <row r="21" customFormat="false" ht="15" hidden="false" customHeight="false" outlineLevel="0" collapsed="false">
      <c r="A21" s="32" t="s">
        <v>312</v>
      </c>
      <c r="B21" s="33" t="n">
        <f aca="false">COUNTIF('Attendance Data'!$B$2:$B$301,Model!A21)</f>
        <v>8</v>
      </c>
      <c r="C21" s="7" t="n">
        <f aca="false">AVERAGEIFS('Driving Travel Time Matrix'!D$4:D$303,'Driving Travel Time Matrix'!$C$4:$C$303,$A21)</f>
        <v>0.0299696180555556</v>
      </c>
      <c r="D21" s="7" t="n">
        <f aca="false">AVERAGEIFS('Driving Travel Time Matrix'!E$4:E$303,'Driving Travel Time Matrix'!$C$4:$C$303,$A21)</f>
        <v>0.00855758101851852</v>
      </c>
      <c r="E21" s="7" t="n">
        <f aca="false">AVERAGEIFS('Driving Travel Time Matrix'!F$4:F$303,'Driving Travel Time Matrix'!$C$4:$C$303,$A21)</f>
        <v>0.0248538773148148</v>
      </c>
      <c r="F21" s="7" t="n">
        <f aca="false">AVERAGEIFS('Driving Travel Time Matrix'!G$4:G$303,'Driving Travel Time Matrix'!$C$4:$C$303,$A21)</f>
        <v>0.0225896990740741</v>
      </c>
      <c r="G21" s="34" t="n">
        <f aca="false">AVERAGEIFS('Driving Travel Time Matrix'!H$4:H$303,'Driving Travel Time Matrix'!$C$4:$C$303,$A21)</f>
        <v>0.0379094328703704</v>
      </c>
      <c r="H21" s="7" t="n">
        <f aca="false">SMALL($C21:$G21,1)</f>
        <v>0.00855758101851852</v>
      </c>
      <c r="I21" s="7" t="n">
        <f aca="false">SMALL($C21:$G21,2)</f>
        <v>0.0225896990740741</v>
      </c>
      <c r="J21" s="7" t="n">
        <f aca="false">SMALL($C21:$G21,3)</f>
        <v>0.0248538773148148</v>
      </c>
      <c r="K21" s="7" t="n">
        <f aca="false">SMALL($C21:$G21,4)</f>
        <v>0.0299696180555556</v>
      </c>
      <c r="L21" s="34" t="n">
        <f aca="false">SMALL($C21:$G21,5)</f>
        <v>0.0379094328703704</v>
      </c>
      <c r="M21" s="0" t="str">
        <f aca="false">INDEX($C$3:$G$3,1,MATCH(H21,$C21:$G21,0))</f>
        <v>Helston Community Hospital</v>
      </c>
      <c r="N21" s="0" t="str">
        <f aca="false">INDEX($C$3:$G$3,1,MATCH(I21,$C21:$G21,0))</f>
        <v>Falmouth Hospital</v>
      </c>
      <c r="O21" s="0" t="str">
        <f aca="false">INDEX($C$3:$G$3,1,MATCH(J21,$C21:$G21,0))</f>
        <v>Camborne and Redruth Community Hospital</v>
      </c>
      <c r="P21" s="0" t="str">
        <f aca="false">INDEX($C$3:$G$3,1,MATCH(K21,$C21:$G21,0))</f>
        <v>St Mary's Community Hospital</v>
      </c>
      <c r="Q21" s="32" t="str">
        <f aca="false">INDEX($C$3:$G$3,1,MATCH(L21,$C21:$G21,0))</f>
        <v>Newquay Hospital</v>
      </c>
      <c r="R21" s="0" t="n">
        <f aca="false">VLOOKUP(M21,Parameters!$B$4:$E$8,3,0)</f>
        <v>1</v>
      </c>
      <c r="S21" s="0" t="n">
        <f aca="false">VLOOKUP(N21,Parameters!$B$4:$E$8,3,0)</f>
        <v>1</v>
      </c>
      <c r="T21" s="0" t="n">
        <f aca="false">VLOOKUP(O21,Parameters!$B$4:$E$8,3,0)</f>
        <v>1</v>
      </c>
      <c r="U21" s="0" t="n">
        <f aca="false">VLOOKUP(P21,Parameters!$B$4:$E$8,3,0)</f>
        <v>1</v>
      </c>
      <c r="V21" s="32" t="n">
        <f aca="false">VLOOKUP(Q21,Parameters!$B$4:$E$8,3,0)</f>
        <v>1</v>
      </c>
      <c r="W21" s="0" t="str">
        <f aca="false">IF(R21=1,M21,(IF(S21=1,N21,(IF(T21=1,O21,(IF(U21=1,P21,Q21)))))))</f>
        <v>Helston Community Hospital</v>
      </c>
      <c r="X21" s="34" t="n">
        <f aca="false">INDEX($C21:$G21,1,MATCH(W21,$C$3:$G$3,0))</f>
        <v>0.00855758101851852</v>
      </c>
      <c r="Y21" s="0" t="n">
        <f aca="false">VLOOKUP(M21,Parameters!$B$4:$E$8,4,0)</f>
        <v>0</v>
      </c>
      <c r="Z21" s="0" t="n">
        <f aca="false">VLOOKUP(N21,Parameters!$B$4:$E$8,4,0)</f>
        <v>0</v>
      </c>
      <c r="AA21" s="0" t="n">
        <f aca="false">VLOOKUP(O21,Parameters!$B$4:$E$8,4,0)</f>
        <v>1</v>
      </c>
      <c r="AB21" s="0" t="n">
        <f aca="false">VLOOKUP(P21,Parameters!$B$4:$E$8,4,0)</f>
        <v>1</v>
      </c>
      <c r="AC21" s="32" t="n">
        <f aca="false">VLOOKUP(Q21,Parameters!$B$4:$E$8,4,0)</f>
        <v>1</v>
      </c>
      <c r="AD21" s="0" t="str">
        <f aca="false">IF(Y21=1,M21,(IF(Z21=1,N21,(IF(AA21=1,O21,(IF(AB21=1,P21,Q21)))))))</f>
        <v>Camborne and Redruth Community Hospital</v>
      </c>
      <c r="AE21" s="34" t="n">
        <f aca="false">INDEX($C21:$G21,1,MATCH(AD21,$C$3:$G$3,0))</f>
        <v>0.0248538773148148</v>
      </c>
    </row>
    <row r="22" customFormat="false" ht="15" hidden="false" customHeight="false" outlineLevel="0" collapsed="false">
      <c r="A22" s="32" t="s">
        <v>313</v>
      </c>
      <c r="B22" s="33" t="n">
        <f aca="false">COUNTIF('Attendance Data'!$B$2:$B$301,Model!A22)</f>
        <v>2</v>
      </c>
      <c r="C22" s="7" t="n">
        <f aca="false">AVERAGEIFS('Driving Travel Time Matrix'!D$4:D$303,'Driving Travel Time Matrix'!$C$4:$C$303,$A22)</f>
        <v>0.0139467592592593</v>
      </c>
      <c r="D22" s="7" t="n">
        <f aca="false">AVERAGEIFS('Driving Travel Time Matrix'!E$4:E$303,'Driving Travel Time Matrix'!$C$4:$C$303,$A22)</f>
        <v>0.0100810185185185</v>
      </c>
      <c r="E22" s="7" t="n">
        <f aca="false">AVERAGEIFS('Driving Travel Time Matrix'!F$4:F$303,'Driving Travel Time Matrix'!$C$4:$C$303,$A22)</f>
        <v>0.0196296296296296</v>
      </c>
      <c r="F22" s="7" t="n">
        <f aca="false">AVERAGEIFS('Driving Travel Time Matrix'!G$4:G$303,'Driving Travel Time Matrix'!$C$4:$C$303,$A22)</f>
        <v>0.024525462962963</v>
      </c>
      <c r="G22" s="34" t="n">
        <f aca="false">AVERAGEIFS('Driving Travel Time Matrix'!H$4:H$303,'Driving Travel Time Matrix'!$C$4:$C$303,$A22)</f>
        <v>0.0324189814814815</v>
      </c>
      <c r="H22" s="7" t="n">
        <f aca="false">SMALL($C22:$G22,1)</f>
        <v>0.0100810185185185</v>
      </c>
      <c r="I22" s="7" t="n">
        <f aca="false">SMALL($C22:$G22,2)</f>
        <v>0.0139467592592593</v>
      </c>
      <c r="J22" s="7" t="n">
        <f aca="false">SMALL($C22:$G22,3)</f>
        <v>0.0196296296296296</v>
      </c>
      <c r="K22" s="7" t="n">
        <f aca="false">SMALL($C22:$G22,4)</f>
        <v>0.024525462962963</v>
      </c>
      <c r="L22" s="34" t="n">
        <f aca="false">SMALL($C22:$G22,5)</f>
        <v>0.0324189814814815</v>
      </c>
      <c r="M22" s="0" t="str">
        <f aca="false">INDEX($C$3:$G$3,1,MATCH(H22,$C22:$G22,0))</f>
        <v>Helston Community Hospital</v>
      </c>
      <c r="N22" s="0" t="str">
        <f aca="false">INDEX($C$3:$G$3,1,MATCH(I22,$C22:$G22,0))</f>
        <v>St Mary's Community Hospital</v>
      </c>
      <c r="O22" s="0" t="str">
        <f aca="false">INDEX($C$3:$G$3,1,MATCH(J22,$C22:$G22,0))</f>
        <v>Camborne and Redruth Community Hospital</v>
      </c>
      <c r="P22" s="0" t="str">
        <f aca="false">INDEX($C$3:$G$3,1,MATCH(K22,$C22:$G22,0))</f>
        <v>Falmouth Hospital</v>
      </c>
      <c r="Q22" s="32" t="str">
        <f aca="false">INDEX($C$3:$G$3,1,MATCH(L22,$C22:$G22,0))</f>
        <v>Newquay Hospital</v>
      </c>
      <c r="R22" s="0" t="n">
        <f aca="false">VLOOKUP(M22,Parameters!$B$4:$E$8,3,0)</f>
        <v>1</v>
      </c>
      <c r="S22" s="0" t="n">
        <f aca="false">VLOOKUP(N22,Parameters!$B$4:$E$8,3,0)</f>
        <v>1</v>
      </c>
      <c r="T22" s="0" t="n">
        <f aca="false">VLOOKUP(O22,Parameters!$B$4:$E$8,3,0)</f>
        <v>1</v>
      </c>
      <c r="U22" s="0" t="n">
        <f aca="false">VLOOKUP(P22,Parameters!$B$4:$E$8,3,0)</f>
        <v>1</v>
      </c>
      <c r="V22" s="32" t="n">
        <f aca="false">VLOOKUP(Q22,Parameters!$B$4:$E$8,3,0)</f>
        <v>1</v>
      </c>
      <c r="W22" s="0" t="str">
        <f aca="false">IF(R22=1,M22,(IF(S22=1,N22,(IF(T22=1,O22,(IF(U22=1,P22,Q22)))))))</f>
        <v>Helston Community Hospital</v>
      </c>
      <c r="X22" s="34" t="n">
        <f aca="false">INDEX($C22:$G22,1,MATCH(W22,$C$3:$G$3,0))</f>
        <v>0.0100810185185185</v>
      </c>
      <c r="Y22" s="0" t="n">
        <f aca="false">VLOOKUP(M22,Parameters!$B$4:$E$8,4,0)</f>
        <v>0</v>
      </c>
      <c r="Z22" s="0" t="n">
        <f aca="false">VLOOKUP(N22,Parameters!$B$4:$E$8,4,0)</f>
        <v>1</v>
      </c>
      <c r="AA22" s="0" t="n">
        <f aca="false">VLOOKUP(O22,Parameters!$B$4:$E$8,4,0)</f>
        <v>1</v>
      </c>
      <c r="AB22" s="0" t="n">
        <f aca="false">VLOOKUP(P22,Parameters!$B$4:$E$8,4,0)</f>
        <v>0</v>
      </c>
      <c r="AC22" s="32" t="n">
        <f aca="false">VLOOKUP(Q22,Parameters!$B$4:$E$8,4,0)</f>
        <v>1</v>
      </c>
      <c r="AD22" s="0" t="str">
        <f aca="false">IF(Y22=1,M22,(IF(Z22=1,N22,(IF(AA22=1,O22,(IF(AB22=1,P22,Q22)))))))</f>
        <v>St Mary's Community Hospital</v>
      </c>
      <c r="AE22" s="34" t="n">
        <f aca="false">INDEX($C22:$G22,1,MATCH(AD22,$C$3:$G$3,0))</f>
        <v>0.0139467592592593</v>
      </c>
    </row>
    <row r="23" customFormat="false" ht="15" hidden="false" customHeight="false" outlineLevel="0" collapsed="false">
      <c r="A23" s="32" t="s">
        <v>314</v>
      </c>
      <c r="B23" s="33" t="n">
        <f aca="false">COUNTIF('Attendance Data'!$B$2:$B$301,Model!A23)</f>
        <v>4</v>
      </c>
      <c r="C23" s="7" t="n">
        <f aca="false">AVERAGEIFS('Driving Travel Time Matrix'!D$4:D$303,'Driving Travel Time Matrix'!$C$4:$C$303,$A23)</f>
        <v>0.0158333333333333</v>
      </c>
      <c r="D23" s="7" t="n">
        <f aca="false">AVERAGEIFS('Driving Travel Time Matrix'!E$4:E$303,'Driving Travel Time Matrix'!$C$4:$C$303,$A23)</f>
        <v>0.0119994212962963</v>
      </c>
      <c r="E23" s="7" t="n">
        <f aca="false">AVERAGEIFS('Driving Travel Time Matrix'!F$4:F$303,'Driving Travel Time Matrix'!$C$4:$C$303,$A23)</f>
        <v>0.012806712962963</v>
      </c>
      <c r="F23" s="7" t="n">
        <f aca="false">AVERAGEIFS('Driving Travel Time Matrix'!G$4:G$303,'Driving Travel Time Matrix'!$C$4:$C$303,$A23)</f>
        <v>0.0229108796296296</v>
      </c>
      <c r="G23" s="34" t="n">
        <f aca="false">AVERAGEIFS('Driving Travel Time Matrix'!H$4:H$303,'Driving Travel Time Matrix'!$C$4:$C$303,$A23)</f>
        <v>0.0253125</v>
      </c>
      <c r="H23" s="7" t="n">
        <f aca="false">SMALL($C23:$G23,1)</f>
        <v>0.0119994212962963</v>
      </c>
      <c r="I23" s="7" t="n">
        <f aca="false">SMALL($C23:$G23,2)</f>
        <v>0.012806712962963</v>
      </c>
      <c r="J23" s="7" t="n">
        <f aca="false">SMALL($C23:$G23,3)</f>
        <v>0.0158333333333333</v>
      </c>
      <c r="K23" s="7" t="n">
        <f aca="false">SMALL($C23:$G23,4)</f>
        <v>0.0229108796296296</v>
      </c>
      <c r="L23" s="34" t="n">
        <f aca="false">SMALL($C23:$G23,5)</f>
        <v>0.0253125</v>
      </c>
      <c r="M23" s="0" t="str">
        <f aca="false">INDEX($C$3:$G$3,1,MATCH(H23,$C23:$G23,0))</f>
        <v>Helston Community Hospital</v>
      </c>
      <c r="N23" s="0" t="str">
        <f aca="false">INDEX($C$3:$G$3,1,MATCH(I23,$C23:$G23,0))</f>
        <v>Camborne and Redruth Community Hospital</v>
      </c>
      <c r="O23" s="0" t="str">
        <f aca="false">INDEX($C$3:$G$3,1,MATCH(J23,$C23:$G23,0))</f>
        <v>St Mary's Community Hospital</v>
      </c>
      <c r="P23" s="0" t="str">
        <f aca="false">INDEX($C$3:$G$3,1,MATCH(K23,$C23:$G23,0))</f>
        <v>Falmouth Hospital</v>
      </c>
      <c r="Q23" s="32" t="str">
        <f aca="false">INDEX($C$3:$G$3,1,MATCH(L23,$C23:$G23,0))</f>
        <v>Newquay Hospital</v>
      </c>
      <c r="R23" s="0" t="n">
        <f aca="false">VLOOKUP(M23,Parameters!$B$4:$E$8,3,0)</f>
        <v>1</v>
      </c>
      <c r="S23" s="0" t="n">
        <f aca="false">VLOOKUP(N23,Parameters!$B$4:$E$8,3,0)</f>
        <v>1</v>
      </c>
      <c r="T23" s="0" t="n">
        <f aca="false">VLOOKUP(O23,Parameters!$B$4:$E$8,3,0)</f>
        <v>1</v>
      </c>
      <c r="U23" s="0" t="n">
        <f aca="false">VLOOKUP(P23,Parameters!$B$4:$E$8,3,0)</f>
        <v>1</v>
      </c>
      <c r="V23" s="32" t="n">
        <f aca="false">VLOOKUP(Q23,Parameters!$B$4:$E$8,3,0)</f>
        <v>1</v>
      </c>
      <c r="W23" s="0" t="str">
        <f aca="false">IF(R23=1,M23,(IF(S23=1,N23,(IF(T23=1,O23,(IF(U23=1,P23,Q23)))))))</f>
        <v>Helston Community Hospital</v>
      </c>
      <c r="X23" s="34" t="n">
        <f aca="false">INDEX($C23:$G23,1,MATCH(W23,$C$3:$G$3,0))</f>
        <v>0.0119994212962963</v>
      </c>
      <c r="Y23" s="0" t="n">
        <f aca="false">VLOOKUP(M23,Parameters!$B$4:$E$8,4,0)</f>
        <v>0</v>
      </c>
      <c r="Z23" s="0" t="n">
        <f aca="false">VLOOKUP(N23,Parameters!$B$4:$E$8,4,0)</f>
        <v>1</v>
      </c>
      <c r="AA23" s="0" t="n">
        <f aca="false">VLOOKUP(O23,Parameters!$B$4:$E$8,4,0)</f>
        <v>1</v>
      </c>
      <c r="AB23" s="0" t="n">
        <f aca="false">VLOOKUP(P23,Parameters!$B$4:$E$8,4,0)</f>
        <v>0</v>
      </c>
      <c r="AC23" s="32" t="n">
        <f aca="false">VLOOKUP(Q23,Parameters!$B$4:$E$8,4,0)</f>
        <v>1</v>
      </c>
      <c r="AD23" s="0" t="str">
        <f aca="false">IF(Y23=1,M23,(IF(Z23=1,N23,(IF(AA23=1,O23,(IF(AB23=1,P23,Q23)))))))</f>
        <v>Camborne and Redruth Community Hospital</v>
      </c>
      <c r="AE23" s="34" t="n">
        <f aca="false">INDEX($C23:$G23,1,MATCH(AD23,$C$3:$G$3,0))</f>
        <v>0.012806712962963</v>
      </c>
    </row>
    <row r="24" customFormat="false" ht="15" hidden="false" customHeight="false" outlineLevel="0" collapsed="false">
      <c r="A24" s="32" t="s">
        <v>315</v>
      </c>
      <c r="B24" s="33" t="n">
        <f aca="false">COUNTIF('Attendance Data'!$B$2:$B$301,Model!A24)</f>
        <v>8</v>
      </c>
      <c r="C24" s="7" t="n">
        <f aca="false">AVERAGEIFS('Driving Travel Time Matrix'!D$4:D$303,'Driving Travel Time Matrix'!$C$4:$C$303,$A24)</f>
        <v>0.0187789351851852</v>
      </c>
      <c r="D24" s="7" t="n">
        <f aca="false">AVERAGEIFS('Driving Travel Time Matrix'!E$4:E$303,'Driving Travel Time Matrix'!$C$4:$C$303,$A24)</f>
        <v>0.0155700231481481</v>
      </c>
      <c r="E24" s="7" t="n">
        <f aca="false">AVERAGEIFS('Driving Travel Time Matrix'!F$4:F$303,'Driving Travel Time Matrix'!$C$4:$C$303,$A24)</f>
        <v>0.012611400462963</v>
      </c>
      <c r="F24" s="7" t="n">
        <f aca="false">AVERAGEIFS('Driving Travel Time Matrix'!G$4:G$303,'Driving Travel Time Matrix'!$C$4:$C$303,$A24)</f>
        <v>0.0230931712962963</v>
      </c>
      <c r="G24" s="34" t="n">
        <f aca="false">AVERAGEIFS('Driving Travel Time Matrix'!H$4:H$303,'Driving Travel Time Matrix'!$C$4:$C$303,$A24)</f>
        <v>0.0226678240740741</v>
      </c>
      <c r="H24" s="7" t="n">
        <f aca="false">SMALL($C24:$G24,1)</f>
        <v>0.012611400462963</v>
      </c>
      <c r="I24" s="7" t="n">
        <f aca="false">SMALL($C24:$G24,2)</f>
        <v>0.0155700231481481</v>
      </c>
      <c r="J24" s="7" t="n">
        <f aca="false">SMALL($C24:$G24,3)</f>
        <v>0.0187789351851852</v>
      </c>
      <c r="K24" s="7" t="n">
        <f aca="false">SMALL($C24:$G24,4)</f>
        <v>0.0226678240740741</v>
      </c>
      <c r="L24" s="34" t="n">
        <f aca="false">SMALL($C24:$G24,5)</f>
        <v>0.0230931712962963</v>
      </c>
      <c r="M24" s="0" t="str">
        <f aca="false">INDEX($C$3:$G$3,1,MATCH(H24,$C24:$G24,0))</f>
        <v>Camborne and Redruth Community Hospital</v>
      </c>
      <c r="N24" s="0" t="str">
        <f aca="false">INDEX($C$3:$G$3,1,MATCH(I24,$C24:$G24,0))</f>
        <v>Helston Community Hospital</v>
      </c>
      <c r="O24" s="0" t="str">
        <f aca="false">INDEX($C$3:$G$3,1,MATCH(J24,$C24:$G24,0))</f>
        <v>St Mary's Community Hospital</v>
      </c>
      <c r="P24" s="0" t="str">
        <f aca="false">INDEX($C$3:$G$3,1,MATCH(K24,$C24:$G24,0))</f>
        <v>Newquay Hospital</v>
      </c>
      <c r="Q24" s="32" t="str">
        <f aca="false">INDEX($C$3:$G$3,1,MATCH(L24,$C24:$G24,0))</f>
        <v>Falmouth Hospital</v>
      </c>
      <c r="R24" s="0" t="n">
        <f aca="false">VLOOKUP(M24,Parameters!$B$4:$E$8,3,0)</f>
        <v>1</v>
      </c>
      <c r="S24" s="0" t="n">
        <f aca="false">VLOOKUP(N24,Parameters!$B$4:$E$8,3,0)</f>
        <v>1</v>
      </c>
      <c r="T24" s="0" t="n">
        <f aca="false">VLOOKUP(O24,Parameters!$B$4:$E$8,3,0)</f>
        <v>1</v>
      </c>
      <c r="U24" s="0" t="n">
        <f aca="false">VLOOKUP(P24,Parameters!$B$4:$E$8,3,0)</f>
        <v>1</v>
      </c>
      <c r="V24" s="32" t="n">
        <f aca="false">VLOOKUP(Q24,Parameters!$B$4:$E$8,3,0)</f>
        <v>1</v>
      </c>
      <c r="W24" s="0" t="str">
        <f aca="false">IF(R24=1,M24,(IF(S24=1,N24,(IF(T24=1,O24,(IF(U24=1,P24,Q24)))))))</f>
        <v>Camborne and Redruth Community Hospital</v>
      </c>
      <c r="X24" s="34" t="n">
        <f aca="false">INDEX($C24:$G24,1,MATCH(W24,$C$3:$G$3,0))</f>
        <v>0.012611400462963</v>
      </c>
      <c r="Y24" s="0" t="n">
        <f aca="false">VLOOKUP(M24,Parameters!$B$4:$E$8,4,0)</f>
        <v>1</v>
      </c>
      <c r="Z24" s="0" t="n">
        <f aca="false">VLOOKUP(N24,Parameters!$B$4:$E$8,4,0)</f>
        <v>0</v>
      </c>
      <c r="AA24" s="0" t="n">
        <f aca="false">VLOOKUP(O24,Parameters!$B$4:$E$8,4,0)</f>
        <v>1</v>
      </c>
      <c r="AB24" s="0" t="n">
        <f aca="false">VLOOKUP(P24,Parameters!$B$4:$E$8,4,0)</f>
        <v>1</v>
      </c>
      <c r="AC24" s="32" t="n">
        <f aca="false">VLOOKUP(Q24,Parameters!$B$4:$E$8,4,0)</f>
        <v>0</v>
      </c>
      <c r="AD24" s="0" t="str">
        <f aca="false">IF(Y24=1,M24,(IF(Z24=1,N24,(IF(AA24=1,O24,(IF(AB24=1,P24,Q24)))))))</f>
        <v>Camborne and Redruth Community Hospital</v>
      </c>
      <c r="AE24" s="34" t="n">
        <f aca="false">INDEX($C24:$G24,1,MATCH(AD24,$C$3:$G$3,0))</f>
        <v>0.012611400462963</v>
      </c>
    </row>
    <row r="25" customFormat="false" ht="15" hidden="false" customHeight="false" outlineLevel="0" collapsed="false">
      <c r="A25" s="32" t="s">
        <v>316</v>
      </c>
      <c r="B25" s="33" t="n">
        <f aca="false">COUNTIF('Attendance Data'!$B$2:$B$301,Model!A25)</f>
        <v>2</v>
      </c>
      <c r="C25" s="7" t="n">
        <f aca="false">AVERAGEIFS('Driving Travel Time Matrix'!D$4:D$303,'Driving Travel Time Matrix'!$C$4:$C$303,$A25)</f>
        <v>0.0181481481481482</v>
      </c>
      <c r="D25" s="7" t="n">
        <f aca="false">AVERAGEIFS('Driving Travel Time Matrix'!E$4:E$303,'Driving Travel Time Matrix'!$C$4:$C$303,$A25)</f>
        <v>0.0166030092592593</v>
      </c>
      <c r="E25" s="7" t="n">
        <f aca="false">AVERAGEIFS('Driving Travel Time Matrix'!F$4:F$303,'Driving Travel Time Matrix'!$C$4:$C$303,$A25)</f>
        <v>0.0120775462962963</v>
      </c>
      <c r="F25" s="7" t="n">
        <f aca="false">AVERAGEIFS('Driving Travel Time Matrix'!G$4:G$303,'Driving Travel Time Matrix'!$C$4:$C$303,$A25)</f>
        <v>0.0239872685185185</v>
      </c>
      <c r="G25" s="34" t="n">
        <f aca="false">AVERAGEIFS('Driving Travel Time Matrix'!H$4:H$303,'Driving Travel Time Matrix'!$C$4:$C$303,$A25)</f>
        <v>0.0242997685185185</v>
      </c>
      <c r="H25" s="7" t="n">
        <f aca="false">SMALL($C25:$G25,1)</f>
        <v>0.0120775462962963</v>
      </c>
      <c r="I25" s="7" t="n">
        <f aca="false">SMALL($C25:$G25,2)</f>
        <v>0.0166030092592593</v>
      </c>
      <c r="J25" s="7" t="n">
        <f aca="false">SMALL($C25:$G25,3)</f>
        <v>0.0181481481481482</v>
      </c>
      <c r="K25" s="7" t="n">
        <f aca="false">SMALL($C25:$G25,4)</f>
        <v>0.0239872685185185</v>
      </c>
      <c r="L25" s="34" t="n">
        <f aca="false">SMALL($C25:$G25,5)</f>
        <v>0.0242997685185185</v>
      </c>
      <c r="M25" s="0" t="str">
        <f aca="false">INDEX($C$3:$G$3,1,MATCH(H25,$C25:$G25,0))</f>
        <v>Camborne and Redruth Community Hospital</v>
      </c>
      <c r="N25" s="0" t="str">
        <f aca="false">INDEX($C$3:$G$3,1,MATCH(I25,$C25:$G25,0))</f>
        <v>Helston Community Hospital</v>
      </c>
      <c r="O25" s="0" t="str">
        <f aca="false">INDEX($C$3:$G$3,1,MATCH(J25,$C25:$G25,0))</f>
        <v>St Mary's Community Hospital</v>
      </c>
      <c r="P25" s="0" t="str">
        <f aca="false">INDEX($C$3:$G$3,1,MATCH(K25,$C25:$G25,0))</f>
        <v>Falmouth Hospital</v>
      </c>
      <c r="Q25" s="32" t="str">
        <f aca="false">INDEX($C$3:$G$3,1,MATCH(L25,$C25:$G25,0))</f>
        <v>Newquay Hospital</v>
      </c>
      <c r="R25" s="0" t="n">
        <f aca="false">VLOOKUP(M25,Parameters!$B$4:$E$8,3,0)</f>
        <v>1</v>
      </c>
      <c r="S25" s="0" t="n">
        <f aca="false">VLOOKUP(N25,Parameters!$B$4:$E$8,3,0)</f>
        <v>1</v>
      </c>
      <c r="T25" s="0" t="n">
        <f aca="false">VLOOKUP(O25,Parameters!$B$4:$E$8,3,0)</f>
        <v>1</v>
      </c>
      <c r="U25" s="0" t="n">
        <f aca="false">VLOOKUP(P25,Parameters!$B$4:$E$8,3,0)</f>
        <v>1</v>
      </c>
      <c r="V25" s="32" t="n">
        <f aca="false">VLOOKUP(Q25,Parameters!$B$4:$E$8,3,0)</f>
        <v>1</v>
      </c>
      <c r="W25" s="0" t="str">
        <f aca="false">IF(R25=1,M25,(IF(S25=1,N25,(IF(T25=1,O25,(IF(U25=1,P25,Q25)))))))</f>
        <v>Camborne and Redruth Community Hospital</v>
      </c>
      <c r="X25" s="34" t="n">
        <f aca="false">INDEX($C25:$G25,1,MATCH(W25,$C$3:$G$3,0))</f>
        <v>0.0120775462962963</v>
      </c>
      <c r="Y25" s="0" t="n">
        <f aca="false">VLOOKUP(M25,Parameters!$B$4:$E$8,4,0)</f>
        <v>1</v>
      </c>
      <c r="Z25" s="0" t="n">
        <f aca="false">VLOOKUP(N25,Parameters!$B$4:$E$8,4,0)</f>
        <v>0</v>
      </c>
      <c r="AA25" s="0" t="n">
        <f aca="false">VLOOKUP(O25,Parameters!$B$4:$E$8,4,0)</f>
        <v>1</v>
      </c>
      <c r="AB25" s="0" t="n">
        <f aca="false">VLOOKUP(P25,Parameters!$B$4:$E$8,4,0)</f>
        <v>0</v>
      </c>
      <c r="AC25" s="32" t="n">
        <f aca="false">VLOOKUP(Q25,Parameters!$B$4:$E$8,4,0)</f>
        <v>1</v>
      </c>
      <c r="AD25" s="0" t="str">
        <f aca="false">IF(Y25=1,M25,(IF(Z25=1,N25,(IF(AA25=1,O25,(IF(AB25=1,P25,Q25)))))))</f>
        <v>Camborne and Redruth Community Hospital</v>
      </c>
      <c r="AE25" s="34" t="n">
        <f aca="false">INDEX($C25:$G25,1,MATCH(AD25,$C$3:$G$3,0))</f>
        <v>0.0120775462962963</v>
      </c>
    </row>
    <row r="26" customFormat="false" ht="15" hidden="false" customHeight="false" outlineLevel="0" collapsed="false">
      <c r="A26" s="32" t="s">
        <v>317</v>
      </c>
      <c r="B26" s="33" t="n">
        <f aca="false">COUNTIF('Attendance Data'!$B$2:$B$301,Model!A26)</f>
        <v>4</v>
      </c>
      <c r="C26" s="7" t="n">
        <f aca="false">AVERAGEIFS('Driving Travel Time Matrix'!D$4:D$303,'Driving Travel Time Matrix'!$C$4:$C$303,$A26)</f>
        <v>0.0233622685185185</v>
      </c>
      <c r="D26" s="7" t="n">
        <f aca="false">AVERAGEIFS('Driving Travel Time Matrix'!E$4:E$303,'Driving Travel Time Matrix'!$C$4:$C$303,$A26)</f>
        <v>0.00443576388888889</v>
      </c>
      <c r="E26" s="7" t="n">
        <f aca="false">AVERAGEIFS('Driving Travel Time Matrix'!F$4:F$303,'Driving Travel Time Matrix'!$C$4:$C$303,$A26)</f>
        <v>0.0167332175925926</v>
      </c>
      <c r="F26" s="7" t="n">
        <f aca="false">AVERAGEIFS('Driving Travel Time Matrix'!G$4:G$303,'Driving Travel Time Matrix'!$C$4:$C$303,$A26)</f>
        <v>0.0171267361111111</v>
      </c>
      <c r="G26" s="34" t="n">
        <f aca="false">AVERAGEIFS('Driving Travel Time Matrix'!H$4:H$303,'Driving Travel Time Matrix'!$C$4:$C$303,$A26)</f>
        <v>0.0297887731481481</v>
      </c>
      <c r="H26" s="7" t="n">
        <f aca="false">SMALL($C26:$G26,1)</f>
        <v>0.00443576388888889</v>
      </c>
      <c r="I26" s="7" t="n">
        <f aca="false">SMALL($C26:$G26,2)</f>
        <v>0.0167332175925926</v>
      </c>
      <c r="J26" s="7" t="n">
        <f aca="false">SMALL($C26:$G26,3)</f>
        <v>0.0171267361111111</v>
      </c>
      <c r="K26" s="7" t="n">
        <f aca="false">SMALL($C26:$G26,4)</f>
        <v>0.0233622685185185</v>
      </c>
      <c r="L26" s="34" t="n">
        <f aca="false">SMALL($C26:$G26,5)</f>
        <v>0.0297887731481481</v>
      </c>
      <c r="M26" s="0" t="str">
        <f aca="false">INDEX($C$3:$G$3,1,MATCH(H26,$C26:$G26,0))</f>
        <v>Helston Community Hospital</v>
      </c>
      <c r="N26" s="0" t="str">
        <f aca="false">INDEX($C$3:$G$3,1,MATCH(I26,$C26:$G26,0))</f>
        <v>Camborne and Redruth Community Hospital</v>
      </c>
      <c r="O26" s="0" t="str">
        <f aca="false">INDEX($C$3:$G$3,1,MATCH(J26,$C26:$G26,0))</f>
        <v>Falmouth Hospital</v>
      </c>
      <c r="P26" s="0" t="str">
        <f aca="false">INDEX($C$3:$G$3,1,MATCH(K26,$C26:$G26,0))</f>
        <v>St Mary's Community Hospital</v>
      </c>
      <c r="Q26" s="32" t="str">
        <f aca="false">INDEX($C$3:$G$3,1,MATCH(L26,$C26:$G26,0))</f>
        <v>Newquay Hospital</v>
      </c>
      <c r="R26" s="0" t="n">
        <f aca="false">VLOOKUP(M26,Parameters!$B$4:$E$8,3,0)</f>
        <v>1</v>
      </c>
      <c r="S26" s="0" t="n">
        <f aca="false">VLOOKUP(N26,Parameters!$B$4:$E$8,3,0)</f>
        <v>1</v>
      </c>
      <c r="T26" s="0" t="n">
        <f aca="false">VLOOKUP(O26,Parameters!$B$4:$E$8,3,0)</f>
        <v>1</v>
      </c>
      <c r="U26" s="0" t="n">
        <f aca="false">VLOOKUP(P26,Parameters!$B$4:$E$8,3,0)</f>
        <v>1</v>
      </c>
      <c r="V26" s="32" t="n">
        <f aca="false">VLOOKUP(Q26,Parameters!$B$4:$E$8,3,0)</f>
        <v>1</v>
      </c>
      <c r="W26" s="0" t="str">
        <f aca="false">IF(R26=1,M26,(IF(S26=1,N26,(IF(T26=1,O26,(IF(U26=1,P26,Q26)))))))</f>
        <v>Helston Community Hospital</v>
      </c>
      <c r="X26" s="34" t="n">
        <f aca="false">INDEX($C26:$G26,1,MATCH(W26,$C$3:$G$3,0))</f>
        <v>0.00443576388888889</v>
      </c>
      <c r="Y26" s="0" t="n">
        <f aca="false">VLOOKUP(M26,Parameters!$B$4:$E$8,4,0)</f>
        <v>0</v>
      </c>
      <c r="Z26" s="0" t="n">
        <f aca="false">VLOOKUP(N26,Parameters!$B$4:$E$8,4,0)</f>
        <v>1</v>
      </c>
      <c r="AA26" s="0" t="n">
        <f aca="false">VLOOKUP(O26,Parameters!$B$4:$E$8,4,0)</f>
        <v>0</v>
      </c>
      <c r="AB26" s="0" t="n">
        <f aca="false">VLOOKUP(P26,Parameters!$B$4:$E$8,4,0)</f>
        <v>1</v>
      </c>
      <c r="AC26" s="32" t="n">
        <f aca="false">VLOOKUP(Q26,Parameters!$B$4:$E$8,4,0)</f>
        <v>1</v>
      </c>
      <c r="AD26" s="0" t="str">
        <f aca="false">IF(Y26=1,M26,(IF(Z26=1,N26,(IF(AA26=1,O26,(IF(AB26=1,P26,Q26)))))))</f>
        <v>Camborne and Redruth Community Hospital</v>
      </c>
      <c r="AE26" s="34" t="n">
        <f aca="false">INDEX($C26:$G26,1,MATCH(AD26,$C$3:$G$3,0))</f>
        <v>0.0167332175925926</v>
      </c>
    </row>
    <row r="27" customFormat="false" ht="15" hidden="false" customHeight="false" outlineLevel="0" collapsed="false">
      <c r="A27" s="32" t="s">
        <v>318</v>
      </c>
      <c r="B27" s="33" t="n">
        <f aca="false">COUNTIF('Attendance Data'!$B$2:$B$301,Model!A27)</f>
        <v>2</v>
      </c>
      <c r="C27" s="7" t="n">
        <f aca="false">AVERAGEIFS('Driving Travel Time Matrix'!D$4:D$303,'Driving Travel Time Matrix'!$C$4:$C$303,$A27)</f>
        <v>0.0222685185185185</v>
      </c>
      <c r="D27" s="7" t="n">
        <f aca="false">AVERAGEIFS('Driving Travel Time Matrix'!E$4:E$303,'Driving Travel Time Matrix'!$C$4:$C$303,$A27)</f>
        <v>0.0123148148148148</v>
      </c>
      <c r="E27" s="7" t="n">
        <f aca="false">AVERAGEIFS('Driving Travel Time Matrix'!F$4:F$303,'Driving Travel Time Matrix'!$C$4:$C$303,$A27)</f>
        <v>0.00848379629629629</v>
      </c>
      <c r="F27" s="7" t="n">
        <f aca="false">AVERAGEIFS('Driving Travel Time Matrix'!G$4:G$303,'Driving Travel Time Matrix'!$C$4:$C$303,$A27)</f>
        <v>0.0212268518518519</v>
      </c>
      <c r="G27" s="34" t="n">
        <f aca="false">AVERAGEIFS('Driving Travel Time Matrix'!H$4:H$303,'Driving Travel Time Matrix'!$C$4:$C$303,$A27)</f>
        <v>0.0214467592592593</v>
      </c>
      <c r="H27" s="7" t="n">
        <f aca="false">SMALL($C27:$G27,1)</f>
        <v>0.00848379629629629</v>
      </c>
      <c r="I27" s="7" t="n">
        <f aca="false">SMALL($C27:$G27,2)</f>
        <v>0.0123148148148148</v>
      </c>
      <c r="J27" s="7" t="n">
        <f aca="false">SMALL($C27:$G27,3)</f>
        <v>0.0212268518518519</v>
      </c>
      <c r="K27" s="7" t="n">
        <f aca="false">SMALL($C27:$G27,4)</f>
        <v>0.0214467592592593</v>
      </c>
      <c r="L27" s="34" t="n">
        <f aca="false">SMALL($C27:$G27,5)</f>
        <v>0.0222685185185185</v>
      </c>
      <c r="M27" s="0" t="str">
        <f aca="false">INDEX($C$3:$G$3,1,MATCH(H27,$C27:$G27,0))</f>
        <v>Camborne and Redruth Community Hospital</v>
      </c>
      <c r="N27" s="0" t="str">
        <f aca="false">INDEX($C$3:$G$3,1,MATCH(I27,$C27:$G27,0))</f>
        <v>Helston Community Hospital</v>
      </c>
      <c r="O27" s="0" t="str">
        <f aca="false">INDEX($C$3:$G$3,1,MATCH(J27,$C27:$G27,0))</f>
        <v>Falmouth Hospital</v>
      </c>
      <c r="P27" s="0" t="str">
        <f aca="false">INDEX($C$3:$G$3,1,MATCH(K27,$C27:$G27,0))</f>
        <v>Newquay Hospital</v>
      </c>
      <c r="Q27" s="32" t="str">
        <f aca="false">INDEX($C$3:$G$3,1,MATCH(L27,$C27:$G27,0))</f>
        <v>St Mary's Community Hospital</v>
      </c>
      <c r="R27" s="0" t="n">
        <f aca="false">VLOOKUP(M27,Parameters!$B$4:$E$8,3,0)</f>
        <v>1</v>
      </c>
      <c r="S27" s="0" t="n">
        <f aca="false">VLOOKUP(N27,Parameters!$B$4:$E$8,3,0)</f>
        <v>1</v>
      </c>
      <c r="T27" s="0" t="n">
        <f aca="false">VLOOKUP(O27,Parameters!$B$4:$E$8,3,0)</f>
        <v>1</v>
      </c>
      <c r="U27" s="0" t="n">
        <f aca="false">VLOOKUP(P27,Parameters!$B$4:$E$8,3,0)</f>
        <v>1</v>
      </c>
      <c r="V27" s="32" t="n">
        <f aca="false">VLOOKUP(Q27,Parameters!$B$4:$E$8,3,0)</f>
        <v>1</v>
      </c>
      <c r="W27" s="0" t="str">
        <f aca="false">IF(R27=1,M27,(IF(S27=1,N27,(IF(T27=1,O27,(IF(U27=1,P27,Q27)))))))</f>
        <v>Camborne and Redruth Community Hospital</v>
      </c>
      <c r="X27" s="34" t="n">
        <f aca="false">INDEX($C27:$G27,1,MATCH(W27,$C$3:$G$3,0))</f>
        <v>0.00848379629629629</v>
      </c>
      <c r="Y27" s="0" t="n">
        <f aca="false">VLOOKUP(M27,Parameters!$B$4:$E$8,4,0)</f>
        <v>1</v>
      </c>
      <c r="Z27" s="0" t="n">
        <f aca="false">VLOOKUP(N27,Parameters!$B$4:$E$8,4,0)</f>
        <v>0</v>
      </c>
      <c r="AA27" s="0" t="n">
        <f aca="false">VLOOKUP(O27,Parameters!$B$4:$E$8,4,0)</f>
        <v>0</v>
      </c>
      <c r="AB27" s="0" t="n">
        <f aca="false">VLOOKUP(P27,Parameters!$B$4:$E$8,4,0)</f>
        <v>1</v>
      </c>
      <c r="AC27" s="32" t="n">
        <f aca="false">VLOOKUP(Q27,Parameters!$B$4:$E$8,4,0)</f>
        <v>1</v>
      </c>
      <c r="AD27" s="0" t="str">
        <f aca="false">IF(Y27=1,M27,(IF(Z27=1,N27,(IF(AA27=1,O27,(IF(AB27=1,P27,Q27)))))))</f>
        <v>Camborne and Redruth Community Hospital</v>
      </c>
      <c r="AE27" s="34" t="n">
        <f aca="false">INDEX($C27:$G27,1,MATCH(AD27,$C$3:$G$3,0))</f>
        <v>0.00848379629629629</v>
      </c>
    </row>
    <row r="28" customFormat="false" ht="15" hidden="false" customHeight="false" outlineLevel="0" collapsed="false">
      <c r="A28" s="32" t="s">
        <v>319</v>
      </c>
      <c r="B28" s="33" t="n">
        <f aca="false">COUNTIF('Attendance Data'!$B$2:$B$301,Model!A28)</f>
        <v>2</v>
      </c>
      <c r="C28" s="7" t="n">
        <f aca="false">AVERAGEIFS('Driving Travel Time Matrix'!D$4:D$303,'Driving Travel Time Matrix'!$C$4:$C$303,$A28)</f>
        <v>0.0220833333333333</v>
      </c>
      <c r="D28" s="7" t="n">
        <f aca="false">AVERAGEIFS('Driving Travel Time Matrix'!E$4:E$303,'Driving Travel Time Matrix'!$C$4:$C$303,$A28)</f>
        <v>0.0137847222222222</v>
      </c>
      <c r="E28" s="7" t="n">
        <f aca="false">AVERAGEIFS('Driving Travel Time Matrix'!F$4:F$303,'Driving Travel Time Matrix'!$C$4:$C$303,$A28)</f>
        <v>0.00729166666666667</v>
      </c>
      <c r="F28" s="7" t="n">
        <f aca="false">AVERAGEIFS('Driving Travel Time Matrix'!G$4:G$303,'Driving Travel Time Matrix'!$C$4:$C$303,$A28)</f>
        <v>0.0193402777777778</v>
      </c>
      <c r="G28" s="34" t="n">
        <f aca="false">AVERAGEIFS('Driving Travel Time Matrix'!H$4:H$303,'Driving Travel Time Matrix'!$C$4:$C$303,$A28)</f>
        <v>0.0200810185185185</v>
      </c>
      <c r="H28" s="7" t="n">
        <f aca="false">SMALL($C28:$G28,1)</f>
        <v>0.00729166666666667</v>
      </c>
      <c r="I28" s="7" t="n">
        <f aca="false">SMALL($C28:$G28,2)</f>
        <v>0.0137847222222222</v>
      </c>
      <c r="J28" s="7" t="n">
        <f aca="false">SMALL($C28:$G28,3)</f>
        <v>0.0193402777777778</v>
      </c>
      <c r="K28" s="7" t="n">
        <f aca="false">SMALL($C28:$G28,4)</f>
        <v>0.0200810185185185</v>
      </c>
      <c r="L28" s="34" t="n">
        <f aca="false">SMALL($C28:$G28,5)</f>
        <v>0.0220833333333333</v>
      </c>
      <c r="M28" s="0" t="str">
        <f aca="false">INDEX($C$3:$G$3,1,MATCH(H28,$C28:$G28,0))</f>
        <v>Camborne and Redruth Community Hospital</v>
      </c>
      <c r="N28" s="0" t="str">
        <f aca="false">INDEX($C$3:$G$3,1,MATCH(I28,$C28:$G28,0))</f>
        <v>Helston Community Hospital</v>
      </c>
      <c r="O28" s="0" t="str">
        <f aca="false">INDEX($C$3:$G$3,1,MATCH(J28,$C28:$G28,0))</f>
        <v>Falmouth Hospital</v>
      </c>
      <c r="P28" s="0" t="str">
        <f aca="false">INDEX($C$3:$G$3,1,MATCH(K28,$C28:$G28,0))</f>
        <v>Newquay Hospital</v>
      </c>
      <c r="Q28" s="32" t="str">
        <f aca="false">INDEX($C$3:$G$3,1,MATCH(L28,$C28:$G28,0))</f>
        <v>St Mary's Community Hospital</v>
      </c>
      <c r="R28" s="0" t="n">
        <f aca="false">VLOOKUP(M28,Parameters!$B$4:$E$8,3,0)</f>
        <v>1</v>
      </c>
      <c r="S28" s="0" t="n">
        <f aca="false">VLOOKUP(N28,Parameters!$B$4:$E$8,3,0)</f>
        <v>1</v>
      </c>
      <c r="T28" s="0" t="n">
        <f aca="false">VLOOKUP(O28,Parameters!$B$4:$E$8,3,0)</f>
        <v>1</v>
      </c>
      <c r="U28" s="0" t="n">
        <f aca="false">VLOOKUP(P28,Parameters!$B$4:$E$8,3,0)</f>
        <v>1</v>
      </c>
      <c r="V28" s="32" t="n">
        <f aca="false">VLOOKUP(Q28,Parameters!$B$4:$E$8,3,0)</f>
        <v>1</v>
      </c>
      <c r="W28" s="0" t="str">
        <f aca="false">IF(R28=1,M28,(IF(S28=1,N28,(IF(T28=1,O28,(IF(U28=1,P28,Q28)))))))</f>
        <v>Camborne and Redruth Community Hospital</v>
      </c>
      <c r="X28" s="34" t="n">
        <f aca="false">INDEX($C28:$G28,1,MATCH(W28,$C$3:$G$3,0))</f>
        <v>0.00729166666666667</v>
      </c>
      <c r="Y28" s="0" t="n">
        <f aca="false">VLOOKUP(M28,Parameters!$B$4:$E$8,4,0)</f>
        <v>1</v>
      </c>
      <c r="Z28" s="0" t="n">
        <f aca="false">VLOOKUP(N28,Parameters!$B$4:$E$8,4,0)</f>
        <v>0</v>
      </c>
      <c r="AA28" s="0" t="n">
        <f aca="false">VLOOKUP(O28,Parameters!$B$4:$E$8,4,0)</f>
        <v>0</v>
      </c>
      <c r="AB28" s="0" t="n">
        <f aca="false">VLOOKUP(P28,Parameters!$B$4:$E$8,4,0)</f>
        <v>1</v>
      </c>
      <c r="AC28" s="32" t="n">
        <f aca="false">VLOOKUP(Q28,Parameters!$B$4:$E$8,4,0)</f>
        <v>1</v>
      </c>
      <c r="AD28" s="0" t="str">
        <f aca="false">IF(Y28=1,M28,(IF(Z28=1,N28,(IF(AA28=1,O28,(IF(AB28=1,P28,Q28)))))))</f>
        <v>Camborne and Redruth Community Hospital</v>
      </c>
      <c r="AE28" s="34" t="n">
        <f aca="false">INDEX($C28:$G28,1,MATCH(AD28,$C$3:$G$3,0))</f>
        <v>0.00729166666666667</v>
      </c>
    </row>
    <row r="29" customFormat="false" ht="15" hidden="false" customHeight="false" outlineLevel="0" collapsed="false">
      <c r="A29" s="32" t="s">
        <v>320</v>
      </c>
      <c r="B29" s="33" t="n">
        <f aca="false">COUNTIF('Attendance Data'!$B$2:$B$301,Model!A29)</f>
        <v>5</v>
      </c>
      <c r="C29" s="7" t="n">
        <f aca="false">AVERAGEIFS('Driving Travel Time Matrix'!D$4:D$303,'Driving Travel Time Matrix'!$C$4:$C$303,$A29)</f>
        <v>0.0214907407407407</v>
      </c>
      <c r="D29" s="7" t="n">
        <f aca="false">AVERAGEIFS('Driving Travel Time Matrix'!E$4:E$303,'Driving Travel Time Matrix'!$C$4:$C$303,$A29)</f>
        <v>0.013625</v>
      </c>
      <c r="E29" s="7" t="n">
        <f aca="false">AVERAGEIFS('Driving Travel Time Matrix'!F$4:F$303,'Driving Travel Time Matrix'!$C$4:$C$303,$A29)</f>
        <v>0.00514583333333333</v>
      </c>
      <c r="F29" s="7" t="n">
        <f aca="false">AVERAGEIFS('Driving Travel Time Matrix'!G$4:G$303,'Driving Travel Time Matrix'!$C$4:$C$303,$A29)</f>
        <v>0.0181898148148148</v>
      </c>
      <c r="G29" s="34" t="n">
        <f aca="false">AVERAGEIFS('Driving Travel Time Matrix'!H$4:H$303,'Driving Travel Time Matrix'!$C$4:$C$303,$A29)</f>
        <v>0.0185023148148148</v>
      </c>
      <c r="H29" s="7" t="n">
        <f aca="false">SMALL($C29:$G29,1)</f>
        <v>0.00514583333333333</v>
      </c>
      <c r="I29" s="7" t="n">
        <f aca="false">SMALL($C29:$G29,2)</f>
        <v>0.013625</v>
      </c>
      <c r="J29" s="7" t="n">
        <f aca="false">SMALL($C29:$G29,3)</f>
        <v>0.0181898148148148</v>
      </c>
      <c r="K29" s="7" t="n">
        <f aca="false">SMALL($C29:$G29,4)</f>
        <v>0.0185023148148148</v>
      </c>
      <c r="L29" s="34" t="n">
        <f aca="false">SMALL($C29:$G29,5)</f>
        <v>0.0214907407407407</v>
      </c>
      <c r="M29" s="0" t="str">
        <f aca="false">INDEX($C$3:$G$3,1,MATCH(H29,$C29:$G29,0))</f>
        <v>Camborne and Redruth Community Hospital</v>
      </c>
      <c r="N29" s="0" t="str">
        <f aca="false">INDEX($C$3:$G$3,1,MATCH(I29,$C29:$G29,0))</f>
        <v>Helston Community Hospital</v>
      </c>
      <c r="O29" s="0" t="str">
        <f aca="false">INDEX($C$3:$G$3,1,MATCH(J29,$C29:$G29,0))</f>
        <v>Falmouth Hospital</v>
      </c>
      <c r="P29" s="0" t="str">
        <f aca="false">INDEX($C$3:$G$3,1,MATCH(K29,$C29:$G29,0))</f>
        <v>Newquay Hospital</v>
      </c>
      <c r="Q29" s="32" t="str">
        <f aca="false">INDEX($C$3:$G$3,1,MATCH(L29,$C29:$G29,0))</f>
        <v>St Mary's Community Hospital</v>
      </c>
      <c r="R29" s="0" t="n">
        <f aca="false">VLOOKUP(M29,Parameters!$B$4:$E$8,3,0)</f>
        <v>1</v>
      </c>
      <c r="S29" s="0" t="n">
        <f aca="false">VLOOKUP(N29,Parameters!$B$4:$E$8,3,0)</f>
        <v>1</v>
      </c>
      <c r="T29" s="0" t="n">
        <f aca="false">VLOOKUP(O29,Parameters!$B$4:$E$8,3,0)</f>
        <v>1</v>
      </c>
      <c r="U29" s="0" t="n">
        <f aca="false">VLOOKUP(P29,Parameters!$B$4:$E$8,3,0)</f>
        <v>1</v>
      </c>
      <c r="V29" s="32" t="n">
        <f aca="false">VLOOKUP(Q29,Parameters!$B$4:$E$8,3,0)</f>
        <v>1</v>
      </c>
      <c r="W29" s="0" t="str">
        <f aca="false">IF(R29=1,M29,(IF(S29=1,N29,(IF(T29=1,O29,(IF(U29=1,P29,Q29)))))))</f>
        <v>Camborne and Redruth Community Hospital</v>
      </c>
      <c r="X29" s="34" t="n">
        <f aca="false">INDEX($C29:$G29,1,MATCH(W29,$C$3:$G$3,0))</f>
        <v>0.00514583333333333</v>
      </c>
      <c r="Y29" s="0" t="n">
        <f aca="false">VLOOKUP(M29,Parameters!$B$4:$E$8,4,0)</f>
        <v>1</v>
      </c>
      <c r="Z29" s="0" t="n">
        <f aca="false">VLOOKUP(N29,Parameters!$B$4:$E$8,4,0)</f>
        <v>0</v>
      </c>
      <c r="AA29" s="0" t="n">
        <f aca="false">VLOOKUP(O29,Parameters!$B$4:$E$8,4,0)</f>
        <v>0</v>
      </c>
      <c r="AB29" s="0" t="n">
        <f aca="false">VLOOKUP(P29,Parameters!$B$4:$E$8,4,0)</f>
        <v>1</v>
      </c>
      <c r="AC29" s="32" t="n">
        <f aca="false">VLOOKUP(Q29,Parameters!$B$4:$E$8,4,0)</f>
        <v>1</v>
      </c>
      <c r="AD29" s="0" t="str">
        <f aca="false">IF(Y29=1,M29,(IF(Z29=1,N29,(IF(AA29=1,O29,(IF(AB29=1,P29,Q29)))))))</f>
        <v>Camborne and Redruth Community Hospital</v>
      </c>
      <c r="AE29" s="34" t="n">
        <f aca="false">INDEX($C29:$G29,1,MATCH(AD29,$C$3:$G$3,0))</f>
        <v>0.00514583333333333</v>
      </c>
    </row>
    <row r="30" customFormat="false" ht="15" hidden="false" customHeight="false" outlineLevel="0" collapsed="false">
      <c r="A30" s="32" t="s">
        <v>321</v>
      </c>
      <c r="B30" s="33" t="n">
        <f aca="false">COUNTIF('Attendance Data'!$B$2:$B$301,Model!A30)</f>
        <v>2</v>
      </c>
      <c r="C30" s="7" t="n">
        <f aca="false">AVERAGEIFS('Driving Travel Time Matrix'!D$4:D$303,'Driving Travel Time Matrix'!$C$4:$C$303,$A30)</f>
        <v>0.0238715277777778</v>
      </c>
      <c r="D30" s="7" t="n">
        <f aca="false">AVERAGEIFS('Driving Travel Time Matrix'!E$4:E$303,'Driving Travel Time Matrix'!$C$4:$C$303,$A30)</f>
        <v>0.0119155092592593</v>
      </c>
      <c r="E30" s="7" t="n">
        <f aca="false">AVERAGEIFS('Driving Travel Time Matrix'!F$4:F$303,'Driving Travel Time Matrix'!$C$4:$C$303,$A30)</f>
        <v>0.00834490740740741</v>
      </c>
      <c r="F30" s="7" t="n">
        <f aca="false">AVERAGEIFS('Driving Travel Time Matrix'!G$4:G$303,'Driving Travel Time Matrix'!$C$4:$C$303,$A30)</f>
        <v>0.0158275462962963</v>
      </c>
      <c r="G30" s="34" t="n">
        <f aca="false">AVERAGEIFS('Driving Travel Time Matrix'!H$4:H$303,'Driving Travel Time Matrix'!$C$4:$C$303,$A30)</f>
        <v>0.0215509259259259</v>
      </c>
      <c r="H30" s="7" t="n">
        <f aca="false">SMALL($C30:$G30,1)</f>
        <v>0.00834490740740741</v>
      </c>
      <c r="I30" s="7" t="n">
        <f aca="false">SMALL($C30:$G30,2)</f>
        <v>0.0119155092592593</v>
      </c>
      <c r="J30" s="7" t="n">
        <f aca="false">SMALL($C30:$G30,3)</f>
        <v>0.0158275462962963</v>
      </c>
      <c r="K30" s="7" t="n">
        <f aca="false">SMALL($C30:$G30,4)</f>
        <v>0.0215509259259259</v>
      </c>
      <c r="L30" s="34" t="n">
        <f aca="false">SMALL($C30:$G30,5)</f>
        <v>0.0238715277777778</v>
      </c>
      <c r="M30" s="0" t="str">
        <f aca="false">INDEX($C$3:$G$3,1,MATCH(H30,$C30:$G30,0))</f>
        <v>Camborne and Redruth Community Hospital</v>
      </c>
      <c r="N30" s="0" t="str">
        <f aca="false">INDEX($C$3:$G$3,1,MATCH(I30,$C30:$G30,0))</f>
        <v>Helston Community Hospital</v>
      </c>
      <c r="O30" s="0" t="str">
        <f aca="false">INDEX($C$3:$G$3,1,MATCH(J30,$C30:$G30,0))</f>
        <v>Falmouth Hospital</v>
      </c>
      <c r="P30" s="0" t="str">
        <f aca="false">INDEX($C$3:$G$3,1,MATCH(K30,$C30:$G30,0))</f>
        <v>Newquay Hospital</v>
      </c>
      <c r="Q30" s="32" t="str">
        <f aca="false">INDEX($C$3:$G$3,1,MATCH(L30,$C30:$G30,0))</f>
        <v>St Mary's Community Hospital</v>
      </c>
      <c r="R30" s="0" t="n">
        <f aca="false">VLOOKUP(M30,Parameters!$B$4:$E$8,3,0)</f>
        <v>1</v>
      </c>
      <c r="S30" s="0" t="n">
        <f aca="false">VLOOKUP(N30,Parameters!$B$4:$E$8,3,0)</f>
        <v>1</v>
      </c>
      <c r="T30" s="0" t="n">
        <f aca="false">VLOOKUP(O30,Parameters!$B$4:$E$8,3,0)</f>
        <v>1</v>
      </c>
      <c r="U30" s="0" t="n">
        <f aca="false">VLOOKUP(P30,Parameters!$B$4:$E$8,3,0)</f>
        <v>1</v>
      </c>
      <c r="V30" s="32" t="n">
        <f aca="false">VLOOKUP(Q30,Parameters!$B$4:$E$8,3,0)</f>
        <v>1</v>
      </c>
      <c r="W30" s="0" t="str">
        <f aca="false">IF(R30=1,M30,(IF(S30=1,N30,(IF(T30=1,O30,(IF(U30=1,P30,Q30)))))))</f>
        <v>Camborne and Redruth Community Hospital</v>
      </c>
      <c r="X30" s="34" t="n">
        <f aca="false">INDEX($C30:$G30,1,MATCH(W30,$C$3:$G$3,0))</f>
        <v>0.00834490740740741</v>
      </c>
      <c r="Y30" s="0" t="n">
        <f aca="false">VLOOKUP(M30,Parameters!$B$4:$E$8,4,0)</f>
        <v>1</v>
      </c>
      <c r="Z30" s="0" t="n">
        <f aca="false">VLOOKUP(N30,Parameters!$B$4:$E$8,4,0)</f>
        <v>0</v>
      </c>
      <c r="AA30" s="0" t="n">
        <f aca="false">VLOOKUP(O30,Parameters!$B$4:$E$8,4,0)</f>
        <v>0</v>
      </c>
      <c r="AB30" s="0" t="n">
        <f aca="false">VLOOKUP(P30,Parameters!$B$4:$E$8,4,0)</f>
        <v>1</v>
      </c>
      <c r="AC30" s="32" t="n">
        <f aca="false">VLOOKUP(Q30,Parameters!$B$4:$E$8,4,0)</f>
        <v>1</v>
      </c>
      <c r="AD30" s="0" t="str">
        <f aca="false">IF(Y30=1,M30,(IF(Z30=1,N30,(IF(AA30=1,O30,(IF(AB30=1,P30,Q30)))))))</f>
        <v>Camborne and Redruth Community Hospital</v>
      </c>
      <c r="AE30" s="34" t="n">
        <f aca="false">INDEX($C30:$G30,1,MATCH(AD30,$C$3:$G$3,0))</f>
        <v>0.00834490740740741</v>
      </c>
    </row>
    <row r="31" customFormat="false" ht="15" hidden="false" customHeight="false" outlineLevel="0" collapsed="false">
      <c r="A31" s="32" t="s">
        <v>322</v>
      </c>
      <c r="B31" s="33" t="n">
        <f aca="false">COUNTIF('Attendance Data'!$B$2:$B$301,Model!A31)</f>
        <v>4</v>
      </c>
      <c r="C31" s="7" t="n">
        <f aca="false">AVERAGEIFS('Driving Travel Time Matrix'!D$4:D$303,'Driving Travel Time Matrix'!$C$4:$C$303,$A31)</f>
        <v>0.0241030092592593</v>
      </c>
      <c r="D31" s="7" t="n">
        <f aca="false">AVERAGEIFS('Driving Travel Time Matrix'!E$4:E$303,'Driving Travel Time Matrix'!$C$4:$C$303,$A31)</f>
        <v>0.0192042824074074</v>
      </c>
      <c r="E31" s="7" t="n">
        <f aca="false">AVERAGEIFS('Driving Travel Time Matrix'!F$4:F$303,'Driving Travel Time Matrix'!$C$4:$C$303,$A31)</f>
        <v>0.00489583333333333</v>
      </c>
      <c r="F31" s="7" t="n">
        <f aca="false">AVERAGEIFS('Driving Travel Time Matrix'!G$4:G$303,'Driving Travel Time Matrix'!$C$4:$C$303,$A31)</f>
        <v>0.0171643518518519</v>
      </c>
      <c r="G31" s="34" t="n">
        <f aca="false">AVERAGEIFS('Driving Travel Time Matrix'!H$4:H$303,'Driving Travel Time Matrix'!$C$4:$C$303,$A31)</f>
        <v>0.0179976851851852</v>
      </c>
      <c r="H31" s="7" t="n">
        <f aca="false">SMALL($C31:$G31,1)</f>
        <v>0.00489583333333333</v>
      </c>
      <c r="I31" s="7" t="n">
        <f aca="false">SMALL($C31:$G31,2)</f>
        <v>0.0171643518518519</v>
      </c>
      <c r="J31" s="7" t="n">
        <f aca="false">SMALL($C31:$G31,3)</f>
        <v>0.0179976851851852</v>
      </c>
      <c r="K31" s="7" t="n">
        <f aca="false">SMALL($C31:$G31,4)</f>
        <v>0.0192042824074074</v>
      </c>
      <c r="L31" s="34" t="n">
        <f aca="false">SMALL($C31:$G31,5)</f>
        <v>0.0241030092592593</v>
      </c>
      <c r="M31" s="0" t="str">
        <f aca="false">INDEX($C$3:$G$3,1,MATCH(H31,$C31:$G31,0))</f>
        <v>Camborne and Redruth Community Hospital</v>
      </c>
      <c r="N31" s="0" t="str">
        <f aca="false">INDEX($C$3:$G$3,1,MATCH(I31,$C31:$G31,0))</f>
        <v>Falmouth Hospital</v>
      </c>
      <c r="O31" s="0" t="str">
        <f aca="false">INDEX($C$3:$G$3,1,MATCH(J31,$C31:$G31,0))</f>
        <v>Newquay Hospital</v>
      </c>
      <c r="P31" s="0" t="str">
        <f aca="false">INDEX($C$3:$G$3,1,MATCH(K31,$C31:$G31,0))</f>
        <v>Helston Community Hospital</v>
      </c>
      <c r="Q31" s="32" t="str">
        <f aca="false">INDEX($C$3:$G$3,1,MATCH(L31,$C31:$G31,0))</f>
        <v>St Mary's Community Hospital</v>
      </c>
      <c r="R31" s="0" t="n">
        <f aca="false">VLOOKUP(M31,Parameters!$B$4:$E$8,3,0)</f>
        <v>1</v>
      </c>
      <c r="S31" s="0" t="n">
        <f aca="false">VLOOKUP(N31,Parameters!$B$4:$E$8,3,0)</f>
        <v>1</v>
      </c>
      <c r="T31" s="0" t="n">
        <f aca="false">VLOOKUP(O31,Parameters!$B$4:$E$8,3,0)</f>
        <v>1</v>
      </c>
      <c r="U31" s="0" t="n">
        <f aca="false">VLOOKUP(P31,Parameters!$B$4:$E$8,3,0)</f>
        <v>1</v>
      </c>
      <c r="V31" s="32" t="n">
        <f aca="false">VLOOKUP(Q31,Parameters!$B$4:$E$8,3,0)</f>
        <v>1</v>
      </c>
      <c r="W31" s="0" t="str">
        <f aca="false">IF(R31=1,M31,(IF(S31=1,N31,(IF(T31=1,O31,(IF(U31=1,P31,Q31)))))))</f>
        <v>Camborne and Redruth Community Hospital</v>
      </c>
      <c r="X31" s="34" t="n">
        <f aca="false">INDEX($C31:$G31,1,MATCH(W31,$C$3:$G$3,0))</f>
        <v>0.00489583333333333</v>
      </c>
      <c r="Y31" s="0" t="n">
        <f aca="false">VLOOKUP(M31,Parameters!$B$4:$E$8,4,0)</f>
        <v>1</v>
      </c>
      <c r="Z31" s="0" t="n">
        <f aca="false">VLOOKUP(N31,Parameters!$B$4:$E$8,4,0)</f>
        <v>0</v>
      </c>
      <c r="AA31" s="0" t="n">
        <f aca="false">VLOOKUP(O31,Parameters!$B$4:$E$8,4,0)</f>
        <v>1</v>
      </c>
      <c r="AB31" s="0" t="n">
        <f aca="false">VLOOKUP(P31,Parameters!$B$4:$E$8,4,0)</f>
        <v>0</v>
      </c>
      <c r="AC31" s="32" t="n">
        <f aca="false">VLOOKUP(Q31,Parameters!$B$4:$E$8,4,0)</f>
        <v>1</v>
      </c>
      <c r="AD31" s="0" t="str">
        <f aca="false">IF(Y31=1,M31,(IF(Z31=1,N31,(IF(AA31=1,O31,(IF(AB31=1,P31,Q31)))))))</f>
        <v>Camborne and Redruth Community Hospital</v>
      </c>
      <c r="AE31" s="34" t="n">
        <f aca="false">INDEX($C31:$G31,1,MATCH(AD31,$C$3:$G$3,0))</f>
        <v>0.00489583333333333</v>
      </c>
    </row>
    <row r="32" customFormat="false" ht="15" hidden="false" customHeight="false" outlineLevel="0" collapsed="false">
      <c r="A32" s="32" t="s">
        <v>323</v>
      </c>
      <c r="B32" s="33" t="n">
        <f aca="false">COUNTIF('Attendance Data'!$B$2:$B$301,Model!A32)</f>
        <v>6</v>
      </c>
      <c r="C32" s="7" t="n">
        <f aca="false">AVERAGEIFS('Driving Travel Time Matrix'!D$4:D$303,'Driving Travel Time Matrix'!$C$4:$C$303,$A32)</f>
        <v>0.0326388888888889</v>
      </c>
      <c r="D32" s="7" t="n">
        <f aca="false">AVERAGEIFS('Driving Travel Time Matrix'!E$4:E$303,'Driving Travel Time Matrix'!$C$4:$C$303,$A32)</f>
        <v>0.0112249228395062</v>
      </c>
      <c r="E32" s="7" t="n">
        <f aca="false">AVERAGEIFS('Driving Travel Time Matrix'!F$4:F$303,'Driving Travel Time Matrix'!$C$4:$C$303,$A32)</f>
        <v>0.0272337962962963</v>
      </c>
      <c r="F32" s="7" t="n">
        <f aca="false">AVERAGEIFS('Driving Travel Time Matrix'!G$4:G$303,'Driving Travel Time Matrix'!$C$4:$C$303,$A32)</f>
        <v>0.0223341049382716</v>
      </c>
      <c r="G32" s="34" t="n">
        <f aca="false">AVERAGEIFS('Driving Travel Time Matrix'!H$4:H$303,'Driving Travel Time Matrix'!$C$4:$C$303,$A32)</f>
        <v>0.0402854938271605</v>
      </c>
      <c r="H32" s="7" t="n">
        <f aca="false">SMALL($C32:$G32,1)</f>
        <v>0.0112249228395062</v>
      </c>
      <c r="I32" s="7" t="n">
        <f aca="false">SMALL($C32:$G32,2)</f>
        <v>0.0223341049382716</v>
      </c>
      <c r="J32" s="7" t="n">
        <f aca="false">SMALL($C32:$G32,3)</f>
        <v>0.0272337962962963</v>
      </c>
      <c r="K32" s="7" t="n">
        <f aca="false">SMALL($C32:$G32,4)</f>
        <v>0.0326388888888889</v>
      </c>
      <c r="L32" s="34" t="n">
        <f aca="false">SMALL($C32:$G32,5)</f>
        <v>0.0402854938271605</v>
      </c>
      <c r="M32" s="0" t="str">
        <f aca="false">INDEX($C$3:$G$3,1,MATCH(H32,$C32:$G32,0))</f>
        <v>Helston Community Hospital</v>
      </c>
      <c r="N32" s="0" t="str">
        <f aca="false">INDEX($C$3:$G$3,1,MATCH(I32,$C32:$G32,0))</f>
        <v>Falmouth Hospital</v>
      </c>
      <c r="O32" s="0" t="str">
        <f aca="false">INDEX($C$3:$G$3,1,MATCH(J32,$C32:$G32,0))</f>
        <v>Camborne and Redruth Community Hospital</v>
      </c>
      <c r="P32" s="0" t="str">
        <f aca="false">INDEX($C$3:$G$3,1,MATCH(K32,$C32:$G32,0))</f>
        <v>St Mary's Community Hospital</v>
      </c>
      <c r="Q32" s="32" t="str">
        <f aca="false">INDEX($C$3:$G$3,1,MATCH(L32,$C32:$G32,0))</f>
        <v>Newquay Hospital</v>
      </c>
      <c r="R32" s="0" t="n">
        <f aca="false">VLOOKUP(M32,Parameters!$B$4:$E$8,3,0)</f>
        <v>1</v>
      </c>
      <c r="S32" s="0" t="n">
        <f aca="false">VLOOKUP(N32,Parameters!$B$4:$E$8,3,0)</f>
        <v>1</v>
      </c>
      <c r="T32" s="0" t="n">
        <f aca="false">VLOOKUP(O32,Parameters!$B$4:$E$8,3,0)</f>
        <v>1</v>
      </c>
      <c r="U32" s="0" t="n">
        <f aca="false">VLOOKUP(P32,Parameters!$B$4:$E$8,3,0)</f>
        <v>1</v>
      </c>
      <c r="V32" s="32" t="n">
        <f aca="false">VLOOKUP(Q32,Parameters!$B$4:$E$8,3,0)</f>
        <v>1</v>
      </c>
      <c r="W32" s="0" t="str">
        <f aca="false">IF(R32=1,M32,(IF(S32=1,N32,(IF(T32=1,O32,(IF(U32=1,P32,Q32)))))))</f>
        <v>Helston Community Hospital</v>
      </c>
      <c r="X32" s="34" t="n">
        <f aca="false">INDEX($C32:$G32,1,MATCH(W32,$C$3:$G$3,0))</f>
        <v>0.0112249228395062</v>
      </c>
      <c r="Y32" s="0" t="n">
        <f aca="false">VLOOKUP(M32,Parameters!$B$4:$E$8,4,0)</f>
        <v>0</v>
      </c>
      <c r="Z32" s="0" t="n">
        <f aca="false">VLOOKUP(N32,Parameters!$B$4:$E$8,4,0)</f>
        <v>0</v>
      </c>
      <c r="AA32" s="0" t="n">
        <f aca="false">VLOOKUP(O32,Parameters!$B$4:$E$8,4,0)</f>
        <v>1</v>
      </c>
      <c r="AB32" s="0" t="n">
        <f aca="false">VLOOKUP(P32,Parameters!$B$4:$E$8,4,0)</f>
        <v>1</v>
      </c>
      <c r="AC32" s="32" t="n">
        <f aca="false">VLOOKUP(Q32,Parameters!$B$4:$E$8,4,0)</f>
        <v>1</v>
      </c>
      <c r="AD32" s="0" t="str">
        <f aca="false">IF(Y32=1,M32,(IF(Z32=1,N32,(IF(AA32=1,O32,(IF(AB32=1,P32,Q32)))))))</f>
        <v>Camborne and Redruth Community Hospital</v>
      </c>
      <c r="AE32" s="34" t="n">
        <f aca="false">INDEX($C32:$G32,1,MATCH(AD32,$C$3:$G$3,0))</f>
        <v>0.0272337962962963</v>
      </c>
    </row>
    <row r="33" customFormat="false" ht="15" hidden="false" customHeight="false" outlineLevel="0" collapsed="false">
      <c r="A33" s="32" t="s">
        <v>324</v>
      </c>
      <c r="B33" s="33" t="n">
        <f aca="false">COUNTIF('Attendance Data'!$B$2:$B$301,Model!A33)</f>
        <v>1</v>
      </c>
      <c r="C33" s="7" t="n">
        <f aca="false">AVERAGEIFS('Driving Travel Time Matrix'!D$4:D$303,'Driving Travel Time Matrix'!$C$4:$C$303,$A33)</f>
        <v>0.025462962962963</v>
      </c>
      <c r="D33" s="7" t="n">
        <f aca="false">AVERAGEIFS('Driving Travel Time Matrix'!E$4:E$303,'Driving Travel Time Matrix'!$C$4:$C$303,$A33)</f>
        <v>0.00701388888888889</v>
      </c>
      <c r="E33" s="7" t="n">
        <f aca="false">AVERAGEIFS('Driving Travel Time Matrix'!F$4:F$303,'Driving Travel Time Matrix'!$C$4:$C$303,$A33)</f>
        <v>0.011712962962963</v>
      </c>
      <c r="F33" s="7" t="n">
        <f aca="false">AVERAGEIFS('Driving Travel Time Matrix'!G$4:G$303,'Driving Travel Time Matrix'!$C$4:$C$303,$A33)</f>
        <v>0.0137384259259259</v>
      </c>
      <c r="G33" s="34" t="n">
        <f aca="false">AVERAGEIFS('Driving Travel Time Matrix'!H$4:H$303,'Driving Travel Time Matrix'!$C$4:$C$303,$A33)</f>
        <v>0.0247685185185185</v>
      </c>
      <c r="H33" s="7" t="n">
        <f aca="false">SMALL($C33:$G33,1)</f>
        <v>0.00701388888888889</v>
      </c>
      <c r="I33" s="7" t="n">
        <f aca="false">SMALL($C33:$G33,2)</f>
        <v>0.011712962962963</v>
      </c>
      <c r="J33" s="7" t="n">
        <f aca="false">SMALL($C33:$G33,3)</f>
        <v>0.0137384259259259</v>
      </c>
      <c r="K33" s="7" t="n">
        <f aca="false">SMALL($C33:$G33,4)</f>
        <v>0.0247685185185185</v>
      </c>
      <c r="L33" s="34" t="n">
        <f aca="false">SMALL($C33:$G33,5)</f>
        <v>0.025462962962963</v>
      </c>
      <c r="M33" s="0" t="str">
        <f aca="false">INDEX($C$3:$G$3,1,MATCH(H33,$C33:$G33,0))</f>
        <v>Helston Community Hospital</v>
      </c>
      <c r="N33" s="0" t="str">
        <f aca="false">INDEX($C$3:$G$3,1,MATCH(I33,$C33:$G33,0))</f>
        <v>Camborne and Redruth Community Hospital</v>
      </c>
      <c r="O33" s="0" t="str">
        <f aca="false">INDEX($C$3:$G$3,1,MATCH(J33,$C33:$G33,0))</f>
        <v>Falmouth Hospital</v>
      </c>
      <c r="P33" s="0" t="str">
        <f aca="false">INDEX($C$3:$G$3,1,MATCH(K33,$C33:$G33,0))</f>
        <v>Newquay Hospital</v>
      </c>
      <c r="Q33" s="32" t="str">
        <f aca="false">INDEX($C$3:$G$3,1,MATCH(L33,$C33:$G33,0))</f>
        <v>St Mary's Community Hospital</v>
      </c>
      <c r="R33" s="0" t="n">
        <f aca="false">VLOOKUP(M33,Parameters!$B$4:$E$8,3,0)</f>
        <v>1</v>
      </c>
      <c r="S33" s="0" t="n">
        <f aca="false">VLOOKUP(N33,Parameters!$B$4:$E$8,3,0)</f>
        <v>1</v>
      </c>
      <c r="T33" s="0" t="n">
        <f aca="false">VLOOKUP(O33,Parameters!$B$4:$E$8,3,0)</f>
        <v>1</v>
      </c>
      <c r="U33" s="0" t="n">
        <f aca="false">VLOOKUP(P33,Parameters!$B$4:$E$8,3,0)</f>
        <v>1</v>
      </c>
      <c r="V33" s="32" t="n">
        <f aca="false">VLOOKUP(Q33,Parameters!$B$4:$E$8,3,0)</f>
        <v>1</v>
      </c>
      <c r="W33" s="0" t="str">
        <f aca="false">IF(R33=1,M33,(IF(S33=1,N33,(IF(T33=1,O33,(IF(U33=1,P33,Q33)))))))</f>
        <v>Helston Community Hospital</v>
      </c>
      <c r="X33" s="34" t="n">
        <f aca="false">INDEX($C33:$G33,1,MATCH(W33,$C$3:$G$3,0))</f>
        <v>0.00701388888888889</v>
      </c>
      <c r="Y33" s="0" t="n">
        <f aca="false">VLOOKUP(M33,Parameters!$B$4:$E$8,4,0)</f>
        <v>0</v>
      </c>
      <c r="Z33" s="0" t="n">
        <f aca="false">VLOOKUP(N33,Parameters!$B$4:$E$8,4,0)</f>
        <v>1</v>
      </c>
      <c r="AA33" s="0" t="n">
        <f aca="false">VLOOKUP(O33,Parameters!$B$4:$E$8,4,0)</f>
        <v>0</v>
      </c>
      <c r="AB33" s="0" t="n">
        <f aca="false">VLOOKUP(P33,Parameters!$B$4:$E$8,4,0)</f>
        <v>1</v>
      </c>
      <c r="AC33" s="32" t="n">
        <f aca="false">VLOOKUP(Q33,Parameters!$B$4:$E$8,4,0)</f>
        <v>1</v>
      </c>
      <c r="AD33" s="0" t="str">
        <f aca="false">IF(Y33=1,M33,(IF(Z33=1,N33,(IF(AA33=1,O33,(IF(AB33=1,P33,Q33)))))))</f>
        <v>Camborne and Redruth Community Hospital</v>
      </c>
      <c r="AE33" s="34" t="n">
        <f aca="false">INDEX($C33:$G33,1,MATCH(AD33,$C$3:$G$3,0))</f>
        <v>0.011712962962963</v>
      </c>
    </row>
    <row r="34" customFormat="false" ht="15" hidden="false" customHeight="false" outlineLevel="0" collapsed="false">
      <c r="A34" s="32" t="s">
        <v>325</v>
      </c>
      <c r="B34" s="33" t="n">
        <f aca="false">COUNTIF('Attendance Data'!$B$2:$B$301,Model!A34)</f>
        <v>6</v>
      </c>
      <c r="C34" s="7" t="n">
        <f aca="false">AVERAGEIFS('Driving Travel Time Matrix'!D$4:D$303,'Driving Travel Time Matrix'!$C$4:$C$303,$A34)</f>
        <v>0.0326195987654321</v>
      </c>
      <c r="D34" s="7" t="n">
        <f aca="false">AVERAGEIFS('Driving Travel Time Matrix'!E$4:E$303,'Driving Travel Time Matrix'!$C$4:$C$303,$A34)</f>
        <v>0.0119135802469136</v>
      </c>
      <c r="E34" s="7" t="n">
        <f aca="false">AVERAGEIFS('Driving Travel Time Matrix'!F$4:F$303,'Driving Travel Time Matrix'!$C$4:$C$303,$A34)</f>
        <v>0.0182523148148148</v>
      </c>
      <c r="F34" s="7" t="n">
        <f aca="false">AVERAGEIFS('Driving Travel Time Matrix'!G$4:G$303,'Driving Travel Time Matrix'!$C$4:$C$303,$A34)</f>
        <v>0.00853587962962963</v>
      </c>
      <c r="G34" s="34" t="n">
        <f aca="false">AVERAGEIFS('Driving Travel Time Matrix'!H$4:H$303,'Driving Travel Time Matrix'!$C$4:$C$303,$A34)</f>
        <v>0.0298861882716049</v>
      </c>
      <c r="H34" s="7" t="n">
        <f aca="false">SMALL($C34:$G34,1)</f>
        <v>0.00853587962962963</v>
      </c>
      <c r="I34" s="7" t="n">
        <f aca="false">SMALL($C34:$G34,2)</f>
        <v>0.0119135802469136</v>
      </c>
      <c r="J34" s="7" t="n">
        <f aca="false">SMALL($C34:$G34,3)</f>
        <v>0.0182523148148148</v>
      </c>
      <c r="K34" s="7" t="n">
        <f aca="false">SMALL($C34:$G34,4)</f>
        <v>0.0298861882716049</v>
      </c>
      <c r="L34" s="34" t="n">
        <f aca="false">SMALL($C34:$G34,5)</f>
        <v>0.0326195987654321</v>
      </c>
      <c r="M34" s="0" t="str">
        <f aca="false">INDEX($C$3:$G$3,1,MATCH(H34,$C34:$G34,0))</f>
        <v>Falmouth Hospital</v>
      </c>
      <c r="N34" s="0" t="str">
        <f aca="false">INDEX($C$3:$G$3,1,MATCH(I34,$C34:$G34,0))</f>
        <v>Helston Community Hospital</v>
      </c>
      <c r="O34" s="0" t="str">
        <f aca="false">INDEX($C$3:$G$3,1,MATCH(J34,$C34:$G34,0))</f>
        <v>Camborne and Redruth Community Hospital</v>
      </c>
      <c r="P34" s="0" t="str">
        <f aca="false">INDEX($C$3:$G$3,1,MATCH(K34,$C34:$G34,0))</f>
        <v>Newquay Hospital</v>
      </c>
      <c r="Q34" s="32" t="str">
        <f aca="false">INDEX($C$3:$G$3,1,MATCH(L34,$C34:$G34,0))</f>
        <v>St Mary's Community Hospital</v>
      </c>
      <c r="R34" s="0" t="n">
        <f aca="false">VLOOKUP(M34,Parameters!$B$4:$E$8,3,0)</f>
        <v>1</v>
      </c>
      <c r="S34" s="0" t="n">
        <f aca="false">VLOOKUP(N34,Parameters!$B$4:$E$8,3,0)</f>
        <v>1</v>
      </c>
      <c r="T34" s="0" t="n">
        <f aca="false">VLOOKUP(O34,Parameters!$B$4:$E$8,3,0)</f>
        <v>1</v>
      </c>
      <c r="U34" s="0" t="n">
        <f aca="false">VLOOKUP(P34,Parameters!$B$4:$E$8,3,0)</f>
        <v>1</v>
      </c>
      <c r="V34" s="32" t="n">
        <f aca="false">VLOOKUP(Q34,Parameters!$B$4:$E$8,3,0)</f>
        <v>1</v>
      </c>
      <c r="W34" s="0" t="str">
        <f aca="false">IF(R34=1,M34,(IF(S34=1,N34,(IF(T34=1,O34,(IF(U34=1,P34,Q34)))))))</f>
        <v>Falmouth Hospital</v>
      </c>
      <c r="X34" s="34" t="n">
        <f aca="false">INDEX($C34:$G34,1,MATCH(W34,$C$3:$G$3,0))</f>
        <v>0.00853587962962963</v>
      </c>
      <c r="Y34" s="0" t="n">
        <f aca="false">VLOOKUP(M34,Parameters!$B$4:$E$8,4,0)</f>
        <v>0</v>
      </c>
      <c r="Z34" s="0" t="n">
        <f aca="false">VLOOKUP(N34,Parameters!$B$4:$E$8,4,0)</f>
        <v>0</v>
      </c>
      <c r="AA34" s="0" t="n">
        <f aca="false">VLOOKUP(O34,Parameters!$B$4:$E$8,4,0)</f>
        <v>1</v>
      </c>
      <c r="AB34" s="0" t="n">
        <f aca="false">VLOOKUP(P34,Parameters!$B$4:$E$8,4,0)</f>
        <v>1</v>
      </c>
      <c r="AC34" s="32" t="n">
        <f aca="false">VLOOKUP(Q34,Parameters!$B$4:$E$8,4,0)</f>
        <v>1</v>
      </c>
      <c r="AD34" s="0" t="str">
        <f aca="false">IF(Y34=1,M34,(IF(Z34=1,N34,(IF(AA34=1,O34,(IF(AB34=1,P34,Q34)))))))</f>
        <v>Camborne and Redruth Community Hospital</v>
      </c>
      <c r="AE34" s="34" t="n">
        <f aca="false">INDEX($C34:$G34,1,MATCH(AD34,$C$3:$G$3,0))</f>
        <v>0.0182523148148148</v>
      </c>
    </row>
    <row r="35" customFormat="false" ht="15" hidden="false" customHeight="false" outlineLevel="0" collapsed="false">
      <c r="A35" s="32" t="s">
        <v>326</v>
      </c>
      <c r="B35" s="33" t="n">
        <f aca="false">COUNTIF('Attendance Data'!$B$2:$B$301,Model!A35)</f>
        <v>7</v>
      </c>
      <c r="C35" s="7" t="n">
        <f aca="false">AVERAGEIFS('Driving Travel Time Matrix'!D$4:D$303,'Driving Travel Time Matrix'!$C$4:$C$303,$A35)</f>
        <v>0.0302695105820106</v>
      </c>
      <c r="D35" s="7" t="n">
        <f aca="false">AVERAGEIFS('Driving Travel Time Matrix'!E$4:E$303,'Driving Travel Time Matrix'!$C$4:$C$303,$A35)</f>
        <v>0.0111507936507936</v>
      </c>
      <c r="E35" s="7" t="n">
        <f aca="false">AVERAGEIFS('Driving Travel Time Matrix'!F$4:F$303,'Driving Travel Time Matrix'!$C$4:$C$303,$A35)</f>
        <v>0.0114781746031746</v>
      </c>
      <c r="F35" s="7" t="n">
        <f aca="false">AVERAGEIFS('Driving Travel Time Matrix'!G$4:G$303,'Driving Travel Time Matrix'!$C$4:$C$303,$A35)</f>
        <v>0.00595734126984127</v>
      </c>
      <c r="G35" s="34" t="n">
        <f aca="false">AVERAGEIFS('Driving Travel Time Matrix'!H$4:H$303,'Driving Travel Time Matrix'!$C$4:$C$303,$A35)</f>
        <v>0.0229431216931217</v>
      </c>
      <c r="H35" s="7" t="n">
        <f aca="false">SMALL($C35:$G35,1)</f>
        <v>0.00595734126984127</v>
      </c>
      <c r="I35" s="7" t="n">
        <f aca="false">SMALL($C35:$G35,2)</f>
        <v>0.0111507936507936</v>
      </c>
      <c r="J35" s="7" t="n">
        <f aca="false">SMALL($C35:$G35,3)</f>
        <v>0.0114781746031746</v>
      </c>
      <c r="K35" s="7" t="n">
        <f aca="false">SMALL($C35:$G35,4)</f>
        <v>0.0229431216931217</v>
      </c>
      <c r="L35" s="34" t="n">
        <f aca="false">SMALL($C35:$G35,5)</f>
        <v>0.0302695105820106</v>
      </c>
      <c r="M35" s="0" t="str">
        <f aca="false">INDEX($C$3:$G$3,1,MATCH(H35,$C35:$G35,0))</f>
        <v>Falmouth Hospital</v>
      </c>
      <c r="N35" s="0" t="str">
        <f aca="false">INDEX($C$3:$G$3,1,MATCH(I35,$C35:$G35,0))</f>
        <v>Helston Community Hospital</v>
      </c>
      <c r="O35" s="0" t="str">
        <f aca="false">INDEX($C$3:$G$3,1,MATCH(J35,$C35:$G35,0))</f>
        <v>Camborne and Redruth Community Hospital</v>
      </c>
      <c r="P35" s="0" t="str">
        <f aca="false">INDEX($C$3:$G$3,1,MATCH(K35,$C35:$G35,0))</f>
        <v>Newquay Hospital</v>
      </c>
      <c r="Q35" s="32" t="str">
        <f aca="false">INDEX($C$3:$G$3,1,MATCH(L35,$C35:$G35,0))</f>
        <v>St Mary's Community Hospital</v>
      </c>
      <c r="R35" s="0" t="n">
        <f aca="false">VLOOKUP(M35,Parameters!$B$4:$E$8,3,0)</f>
        <v>1</v>
      </c>
      <c r="S35" s="0" t="n">
        <f aca="false">VLOOKUP(N35,Parameters!$B$4:$E$8,3,0)</f>
        <v>1</v>
      </c>
      <c r="T35" s="0" t="n">
        <f aca="false">VLOOKUP(O35,Parameters!$B$4:$E$8,3,0)</f>
        <v>1</v>
      </c>
      <c r="U35" s="0" t="n">
        <f aca="false">VLOOKUP(P35,Parameters!$B$4:$E$8,3,0)</f>
        <v>1</v>
      </c>
      <c r="V35" s="32" t="n">
        <f aca="false">VLOOKUP(Q35,Parameters!$B$4:$E$8,3,0)</f>
        <v>1</v>
      </c>
      <c r="W35" s="0" t="str">
        <f aca="false">IF(R35=1,M35,(IF(S35=1,N35,(IF(T35=1,O35,(IF(U35=1,P35,Q35)))))))</f>
        <v>Falmouth Hospital</v>
      </c>
      <c r="X35" s="34" t="n">
        <f aca="false">INDEX($C35:$G35,1,MATCH(W35,$C$3:$G$3,0))</f>
        <v>0.00595734126984127</v>
      </c>
      <c r="Y35" s="0" t="n">
        <f aca="false">VLOOKUP(M35,Parameters!$B$4:$E$8,4,0)</f>
        <v>0</v>
      </c>
      <c r="Z35" s="0" t="n">
        <f aca="false">VLOOKUP(N35,Parameters!$B$4:$E$8,4,0)</f>
        <v>0</v>
      </c>
      <c r="AA35" s="0" t="n">
        <f aca="false">VLOOKUP(O35,Parameters!$B$4:$E$8,4,0)</f>
        <v>1</v>
      </c>
      <c r="AB35" s="0" t="n">
        <f aca="false">VLOOKUP(P35,Parameters!$B$4:$E$8,4,0)</f>
        <v>1</v>
      </c>
      <c r="AC35" s="32" t="n">
        <f aca="false">VLOOKUP(Q35,Parameters!$B$4:$E$8,4,0)</f>
        <v>1</v>
      </c>
      <c r="AD35" s="0" t="str">
        <f aca="false">IF(Y35=1,M35,(IF(Z35=1,N35,(IF(AA35=1,O35,(IF(AB35=1,P35,Q35)))))))</f>
        <v>Camborne and Redruth Community Hospital</v>
      </c>
      <c r="AE35" s="34" t="n">
        <f aca="false">INDEX($C35:$G35,1,MATCH(AD35,$C$3:$G$3,0))</f>
        <v>0.0114781746031746</v>
      </c>
    </row>
    <row r="36" customFormat="false" ht="15" hidden="false" customHeight="false" outlineLevel="0" collapsed="false">
      <c r="A36" s="32" t="s">
        <v>327</v>
      </c>
      <c r="B36" s="33" t="n">
        <f aca="false">COUNTIF('Attendance Data'!$B$2:$B$301,Model!A36)</f>
        <v>5</v>
      </c>
      <c r="C36" s="7" t="n">
        <f aca="false">AVERAGEIFS('Driving Travel Time Matrix'!D$4:D$303,'Driving Travel Time Matrix'!$C$4:$C$303,$A36)</f>
        <v>0.0227060185185185</v>
      </c>
      <c r="D36" s="7" t="n">
        <f aca="false">AVERAGEIFS('Driving Travel Time Matrix'!E$4:E$303,'Driving Travel Time Matrix'!$C$4:$C$303,$A36)</f>
        <v>0.0164259259259259</v>
      </c>
      <c r="E36" s="7" t="n">
        <f aca="false">AVERAGEIFS('Driving Travel Time Matrix'!F$4:F$303,'Driving Travel Time Matrix'!$C$4:$C$303,$A36)</f>
        <v>0.00377777777777778</v>
      </c>
      <c r="F36" s="7" t="n">
        <f aca="false">AVERAGEIFS('Driving Travel Time Matrix'!G$4:G$303,'Driving Travel Time Matrix'!$C$4:$C$303,$A36)</f>
        <v>0.0167268518518519</v>
      </c>
      <c r="G36" s="34" t="n">
        <f aca="false">AVERAGEIFS('Driving Travel Time Matrix'!H$4:H$303,'Driving Travel Time Matrix'!$C$4:$C$303,$A36)</f>
        <v>0.0180115740740741</v>
      </c>
      <c r="H36" s="7" t="n">
        <f aca="false">SMALL($C36:$G36,1)</f>
        <v>0.00377777777777778</v>
      </c>
      <c r="I36" s="7" t="n">
        <f aca="false">SMALL($C36:$G36,2)</f>
        <v>0.0164259259259259</v>
      </c>
      <c r="J36" s="7" t="n">
        <f aca="false">SMALL($C36:$G36,3)</f>
        <v>0.0167268518518519</v>
      </c>
      <c r="K36" s="7" t="n">
        <f aca="false">SMALL($C36:$G36,4)</f>
        <v>0.0180115740740741</v>
      </c>
      <c r="L36" s="34" t="n">
        <f aca="false">SMALL($C36:$G36,5)</f>
        <v>0.0227060185185185</v>
      </c>
      <c r="M36" s="0" t="str">
        <f aca="false">INDEX($C$3:$G$3,1,MATCH(H36,$C36:$G36,0))</f>
        <v>Camborne and Redruth Community Hospital</v>
      </c>
      <c r="N36" s="0" t="str">
        <f aca="false">INDEX($C$3:$G$3,1,MATCH(I36,$C36:$G36,0))</f>
        <v>Helston Community Hospital</v>
      </c>
      <c r="O36" s="0" t="str">
        <f aca="false">INDEX($C$3:$G$3,1,MATCH(J36,$C36:$G36,0))</f>
        <v>Falmouth Hospital</v>
      </c>
      <c r="P36" s="0" t="str">
        <f aca="false">INDEX($C$3:$G$3,1,MATCH(K36,$C36:$G36,0))</f>
        <v>Newquay Hospital</v>
      </c>
      <c r="Q36" s="32" t="str">
        <f aca="false">INDEX($C$3:$G$3,1,MATCH(L36,$C36:$G36,0))</f>
        <v>St Mary's Community Hospital</v>
      </c>
      <c r="R36" s="0" t="n">
        <f aca="false">VLOOKUP(M36,Parameters!$B$4:$E$8,3,0)</f>
        <v>1</v>
      </c>
      <c r="S36" s="0" t="n">
        <f aca="false">VLOOKUP(N36,Parameters!$B$4:$E$8,3,0)</f>
        <v>1</v>
      </c>
      <c r="T36" s="0" t="n">
        <f aca="false">VLOOKUP(O36,Parameters!$B$4:$E$8,3,0)</f>
        <v>1</v>
      </c>
      <c r="U36" s="0" t="n">
        <f aca="false">VLOOKUP(P36,Parameters!$B$4:$E$8,3,0)</f>
        <v>1</v>
      </c>
      <c r="V36" s="32" t="n">
        <f aca="false">VLOOKUP(Q36,Parameters!$B$4:$E$8,3,0)</f>
        <v>1</v>
      </c>
      <c r="W36" s="0" t="str">
        <f aca="false">IF(R36=1,M36,(IF(S36=1,N36,(IF(T36=1,O36,(IF(U36=1,P36,Q36)))))))</f>
        <v>Camborne and Redruth Community Hospital</v>
      </c>
      <c r="X36" s="34" t="n">
        <f aca="false">INDEX($C36:$G36,1,MATCH(W36,$C$3:$G$3,0))</f>
        <v>0.00377777777777778</v>
      </c>
      <c r="Y36" s="0" t="n">
        <f aca="false">VLOOKUP(M36,Parameters!$B$4:$E$8,4,0)</f>
        <v>1</v>
      </c>
      <c r="Z36" s="0" t="n">
        <f aca="false">VLOOKUP(N36,Parameters!$B$4:$E$8,4,0)</f>
        <v>0</v>
      </c>
      <c r="AA36" s="0" t="n">
        <f aca="false">VLOOKUP(O36,Parameters!$B$4:$E$8,4,0)</f>
        <v>0</v>
      </c>
      <c r="AB36" s="0" t="n">
        <f aca="false">VLOOKUP(P36,Parameters!$B$4:$E$8,4,0)</f>
        <v>1</v>
      </c>
      <c r="AC36" s="32" t="n">
        <f aca="false">VLOOKUP(Q36,Parameters!$B$4:$E$8,4,0)</f>
        <v>1</v>
      </c>
      <c r="AD36" s="0" t="str">
        <f aca="false">IF(Y36=1,M36,(IF(Z36=1,N36,(IF(AA36=1,O36,(IF(AB36=1,P36,Q36)))))))</f>
        <v>Camborne and Redruth Community Hospital</v>
      </c>
      <c r="AE36" s="34" t="n">
        <f aca="false">INDEX($C36:$G36,1,MATCH(AD36,$C$3:$G$3,0))</f>
        <v>0.00377777777777778</v>
      </c>
    </row>
    <row r="37" customFormat="false" ht="15" hidden="false" customHeight="false" outlineLevel="0" collapsed="false">
      <c r="A37" s="32" t="s">
        <v>328</v>
      </c>
      <c r="B37" s="33" t="n">
        <f aca="false">COUNTIF('Attendance Data'!$B$2:$B$301,Model!A37)</f>
        <v>1</v>
      </c>
      <c r="C37" s="7" t="n">
        <f aca="false">AVERAGEIFS('Driving Travel Time Matrix'!D$4:D$303,'Driving Travel Time Matrix'!$C$4:$C$303,$A37)</f>
        <v>0.0255092592592593</v>
      </c>
      <c r="D37" s="7" t="n">
        <f aca="false">AVERAGEIFS('Driving Travel Time Matrix'!E$4:E$303,'Driving Travel Time Matrix'!$C$4:$C$303,$A37)</f>
        <v>0.0103240740740741</v>
      </c>
      <c r="E37" s="7" t="n">
        <f aca="false">AVERAGEIFS('Driving Travel Time Matrix'!F$4:F$303,'Driving Travel Time Matrix'!$C$4:$C$303,$A37)</f>
        <v>0.0075</v>
      </c>
      <c r="F37" s="7" t="n">
        <f aca="false">AVERAGEIFS('Driving Travel Time Matrix'!G$4:G$303,'Driving Travel Time Matrix'!$C$4:$C$303,$A37)</f>
        <v>0.0138541666666667</v>
      </c>
      <c r="G37" s="34" t="n">
        <f aca="false">AVERAGEIFS('Driving Travel Time Matrix'!H$4:H$303,'Driving Travel Time Matrix'!$C$4:$C$303,$A37)</f>
        <v>0.0205555555555556</v>
      </c>
      <c r="H37" s="7" t="n">
        <f aca="false">SMALL($C37:$G37,1)</f>
        <v>0.0075</v>
      </c>
      <c r="I37" s="7" t="n">
        <f aca="false">SMALL($C37:$G37,2)</f>
        <v>0.0103240740740741</v>
      </c>
      <c r="J37" s="7" t="n">
        <f aca="false">SMALL($C37:$G37,3)</f>
        <v>0.0138541666666667</v>
      </c>
      <c r="K37" s="7" t="n">
        <f aca="false">SMALL($C37:$G37,4)</f>
        <v>0.0205555555555556</v>
      </c>
      <c r="L37" s="34" t="n">
        <f aca="false">SMALL($C37:$G37,5)</f>
        <v>0.0255092592592593</v>
      </c>
      <c r="M37" s="0" t="str">
        <f aca="false">INDEX($C$3:$G$3,1,MATCH(H37,$C37:$G37,0))</f>
        <v>Camborne and Redruth Community Hospital</v>
      </c>
      <c r="N37" s="0" t="str">
        <f aca="false">INDEX($C$3:$G$3,1,MATCH(I37,$C37:$G37,0))</f>
        <v>Helston Community Hospital</v>
      </c>
      <c r="O37" s="0" t="str">
        <f aca="false">INDEX($C$3:$G$3,1,MATCH(J37,$C37:$G37,0))</f>
        <v>Falmouth Hospital</v>
      </c>
      <c r="P37" s="0" t="str">
        <f aca="false">INDEX($C$3:$G$3,1,MATCH(K37,$C37:$G37,0))</f>
        <v>Newquay Hospital</v>
      </c>
      <c r="Q37" s="32" t="str">
        <f aca="false">INDEX($C$3:$G$3,1,MATCH(L37,$C37:$G37,0))</f>
        <v>St Mary's Community Hospital</v>
      </c>
      <c r="R37" s="0" t="n">
        <f aca="false">VLOOKUP(M37,Parameters!$B$4:$E$8,3,0)</f>
        <v>1</v>
      </c>
      <c r="S37" s="0" t="n">
        <f aca="false">VLOOKUP(N37,Parameters!$B$4:$E$8,3,0)</f>
        <v>1</v>
      </c>
      <c r="T37" s="0" t="n">
        <f aca="false">VLOOKUP(O37,Parameters!$B$4:$E$8,3,0)</f>
        <v>1</v>
      </c>
      <c r="U37" s="0" t="n">
        <f aca="false">VLOOKUP(P37,Parameters!$B$4:$E$8,3,0)</f>
        <v>1</v>
      </c>
      <c r="V37" s="32" t="n">
        <f aca="false">VLOOKUP(Q37,Parameters!$B$4:$E$8,3,0)</f>
        <v>1</v>
      </c>
      <c r="W37" s="0" t="str">
        <f aca="false">IF(R37=1,M37,(IF(S37=1,N37,(IF(T37=1,O37,(IF(U37=1,P37,Q37)))))))</f>
        <v>Camborne and Redruth Community Hospital</v>
      </c>
      <c r="X37" s="34" t="n">
        <f aca="false">INDEX($C37:$G37,1,MATCH(W37,$C$3:$G$3,0))</f>
        <v>0.0075</v>
      </c>
      <c r="Y37" s="0" t="n">
        <f aca="false">VLOOKUP(M37,Parameters!$B$4:$E$8,4,0)</f>
        <v>1</v>
      </c>
      <c r="Z37" s="0" t="n">
        <f aca="false">VLOOKUP(N37,Parameters!$B$4:$E$8,4,0)</f>
        <v>0</v>
      </c>
      <c r="AA37" s="0" t="n">
        <f aca="false">VLOOKUP(O37,Parameters!$B$4:$E$8,4,0)</f>
        <v>0</v>
      </c>
      <c r="AB37" s="0" t="n">
        <f aca="false">VLOOKUP(P37,Parameters!$B$4:$E$8,4,0)</f>
        <v>1</v>
      </c>
      <c r="AC37" s="32" t="n">
        <f aca="false">VLOOKUP(Q37,Parameters!$B$4:$E$8,4,0)</f>
        <v>1</v>
      </c>
      <c r="AD37" s="0" t="str">
        <f aca="false">IF(Y37=1,M37,(IF(Z37=1,N37,(IF(AA37=1,O37,(IF(AB37=1,P37,Q37)))))))</f>
        <v>Camborne and Redruth Community Hospital</v>
      </c>
      <c r="AE37" s="34" t="n">
        <f aca="false">INDEX($C37:$G37,1,MATCH(AD37,$C$3:$G$3,0))</f>
        <v>0.0075</v>
      </c>
    </row>
    <row r="38" customFormat="false" ht="15" hidden="false" customHeight="false" outlineLevel="0" collapsed="false">
      <c r="A38" s="32" t="s">
        <v>329</v>
      </c>
      <c r="B38" s="33" t="n">
        <f aca="false">COUNTIF('Attendance Data'!$B$2:$B$301,Model!A38)</f>
        <v>4</v>
      </c>
      <c r="C38" s="7" t="n">
        <f aca="false">AVERAGEIFS('Driving Travel Time Matrix'!D$4:D$303,'Driving Travel Time Matrix'!$C$4:$C$303,$A38)</f>
        <v>0.0235445601851852</v>
      </c>
      <c r="D38" s="7" t="n">
        <f aca="false">AVERAGEIFS('Driving Travel Time Matrix'!E$4:E$303,'Driving Travel Time Matrix'!$C$4:$C$303,$A38)</f>
        <v>0.0149189814814815</v>
      </c>
      <c r="E38" s="7" t="n">
        <f aca="false">AVERAGEIFS('Driving Travel Time Matrix'!F$4:F$303,'Driving Travel Time Matrix'!$C$4:$C$303,$A38)</f>
        <v>0.003359375</v>
      </c>
      <c r="F38" s="7" t="n">
        <f aca="false">AVERAGEIFS('Driving Travel Time Matrix'!G$4:G$303,'Driving Travel Time Matrix'!$C$4:$C$303,$A38)</f>
        <v>0.0127199074074074</v>
      </c>
      <c r="G38" s="34" t="n">
        <f aca="false">AVERAGEIFS('Driving Travel Time Matrix'!H$4:H$303,'Driving Travel Time Matrix'!$C$4:$C$303,$A38)</f>
        <v>0.0167853009259259</v>
      </c>
      <c r="H38" s="7" t="n">
        <f aca="false">SMALL($C38:$G38,1)</f>
        <v>0.003359375</v>
      </c>
      <c r="I38" s="7" t="n">
        <f aca="false">SMALL($C38:$G38,2)</f>
        <v>0.0127199074074074</v>
      </c>
      <c r="J38" s="7" t="n">
        <f aca="false">SMALL($C38:$G38,3)</f>
        <v>0.0149189814814815</v>
      </c>
      <c r="K38" s="7" t="n">
        <f aca="false">SMALL($C38:$G38,4)</f>
        <v>0.0167853009259259</v>
      </c>
      <c r="L38" s="34" t="n">
        <f aca="false">SMALL($C38:$G38,5)</f>
        <v>0.0235445601851852</v>
      </c>
      <c r="M38" s="0" t="str">
        <f aca="false">INDEX($C$3:$G$3,1,MATCH(H38,$C38:$G38,0))</f>
        <v>Camborne and Redruth Community Hospital</v>
      </c>
      <c r="N38" s="0" t="str">
        <f aca="false">INDEX($C$3:$G$3,1,MATCH(I38,$C38:$G38,0))</f>
        <v>Falmouth Hospital</v>
      </c>
      <c r="O38" s="0" t="str">
        <f aca="false">INDEX($C$3:$G$3,1,MATCH(J38,$C38:$G38,0))</f>
        <v>Helston Community Hospital</v>
      </c>
      <c r="P38" s="0" t="str">
        <f aca="false">INDEX($C$3:$G$3,1,MATCH(K38,$C38:$G38,0))</f>
        <v>Newquay Hospital</v>
      </c>
      <c r="Q38" s="32" t="str">
        <f aca="false">INDEX($C$3:$G$3,1,MATCH(L38,$C38:$G38,0))</f>
        <v>St Mary's Community Hospital</v>
      </c>
      <c r="R38" s="0" t="n">
        <f aca="false">VLOOKUP(M38,Parameters!$B$4:$E$8,3,0)</f>
        <v>1</v>
      </c>
      <c r="S38" s="0" t="n">
        <f aca="false">VLOOKUP(N38,Parameters!$B$4:$E$8,3,0)</f>
        <v>1</v>
      </c>
      <c r="T38" s="0" t="n">
        <f aca="false">VLOOKUP(O38,Parameters!$B$4:$E$8,3,0)</f>
        <v>1</v>
      </c>
      <c r="U38" s="0" t="n">
        <f aca="false">VLOOKUP(P38,Parameters!$B$4:$E$8,3,0)</f>
        <v>1</v>
      </c>
      <c r="V38" s="32" t="n">
        <f aca="false">VLOOKUP(Q38,Parameters!$B$4:$E$8,3,0)</f>
        <v>1</v>
      </c>
      <c r="W38" s="0" t="str">
        <f aca="false">IF(R38=1,M38,(IF(S38=1,N38,(IF(T38=1,O38,(IF(U38=1,P38,Q38)))))))</f>
        <v>Camborne and Redruth Community Hospital</v>
      </c>
      <c r="X38" s="34" t="n">
        <f aca="false">INDEX($C38:$G38,1,MATCH(W38,$C$3:$G$3,0))</f>
        <v>0.003359375</v>
      </c>
      <c r="Y38" s="0" t="n">
        <f aca="false">VLOOKUP(M38,Parameters!$B$4:$E$8,4,0)</f>
        <v>1</v>
      </c>
      <c r="Z38" s="0" t="n">
        <f aca="false">VLOOKUP(N38,Parameters!$B$4:$E$8,4,0)</f>
        <v>0</v>
      </c>
      <c r="AA38" s="0" t="n">
        <f aca="false">VLOOKUP(O38,Parameters!$B$4:$E$8,4,0)</f>
        <v>0</v>
      </c>
      <c r="AB38" s="0" t="n">
        <f aca="false">VLOOKUP(P38,Parameters!$B$4:$E$8,4,0)</f>
        <v>1</v>
      </c>
      <c r="AC38" s="32" t="n">
        <f aca="false">VLOOKUP(Q38,Parameters!$B$4:$E$8,4,0)</f>
        <v>1</v>
      </c>
      <c r="AD38" s="0" t="str">
        <f aca="false">IF(Y38=1,M38,(IF(Z38=1,N38,(IF(AA38=1,O38,(IF(AB38=1,P38,Q38)))))))</f>
        <v>Camborne and Redruth Community Hospital</v>
      </c>
      <c r="AE38" s="34" t="n">
        <f aca="false">INDEX($C38:$G38,1,MATCH(AD38,$C$3:$G$3,0))</f>
        <v>0.003359375</v>
      </c>
    </row>
    <row r="39" customFormat="false" ht="15" hidden="false" customHeight="false" outlineLevel="0" collapsed="false">
      <c r="A39" s="32" t="s">
        <v>330</v>
      </c>
      <c r="B39" s="33" t="n">
        <f aca="false">COUNTIF('Attendance Data'!$B$2:$B$301,Model!A39)</f>
        <v>4</v>
      </c>
      <c r="C39" s="7" t="n">
        <f aca="false">AVERAGEIFS('Driving Travel Time Matrix'!D$4:D$303,'Driving Travel Time Matrix'!$C$4:$C$303,$A39)</f>
        <v>0.0229890046296296</v>
      </c>
      <c r="D39" s="7" t="n">
        <f aca="false">AVERAGEIFS('Driving Travel Time Matrix'!E$4:E$303,'Driving Travel Time Matrix'!$C$4:$C$303,$A39)</f>
        <v>0.0169444444444444</v>
      </c>
      <c r="E39" s="7" t="n">
        <f aca="false">AVERAGEIFS('Driving Travel Time Matrix'!F$4:F$303,'Driving Travel Time Matrix'!$C$4:$C$303,$A39)</f>
        <v>0.00353298611111111</v>
      </c>
      <c r="F39" s="7" t="n">
        <f aca="false">AVERAGEIFS('Driving Travel Time Matrix'!G$4:G$303,'Driving Travel Time Matrix'!$C$4:$C$303,$A39)</f>
        <v>0.0138020833333333</v>
      </c>
      <c r="G39" s="34" t="n">
        <f aca="false">AVERAGEIFS('Driving Travel Time Matrix'!H$4:H$303,'Driving Travel Time Matrix'!$C$4:$C$303,$A39)</f>
        <v>0.0158912037037037</v>
      </c>
      <c r="H39" s="7" t="n">
        <f aca="false">SMALL($C39:$G39,1)</f>
        <v>0.00353298611111111</v>
      </c>
      <c r="I39" s="7" t="n">
        <f aca="false">SMALL($C39:$G39,2)</f>
        <v>0.0138020833333333</v>
      </c>
      <c r="J39" s="7" t="n">
        <f aca="false">SMALL($C39:$G39,3)</f>
        <v>0.0158912037037037</v>
      </c>
      <c r="K39" s="7" t="n">
        <f aca="false">SMALL($C39:$G39,4)</f>
        <v>0.0169444444444444</v>
      </c>
      <c r="L39" s="34" t="n">
        <f aca="false">SMALL($C39:$G39,5)</f>
        <v>0.0229890046296296</v>
      </c>
      <c r="M39" s="0" t="str">
        <f aca="false">INDEX($C$3:$G$3,1,MATCH(H39,$C39:$G39,0))</f>
        <v>Camborne and Redruth Community Hospital</v>
      </c>
      <c r="N39" s="0" t="str">
        <f aca="false">INDEX($C$3:$G$3,1,MATCH(I39,$C39:$G39,0))</f>
        <v>Falmouth Hospital</v>
      </c>
      <c r="O39" s="0" t="str">
        <f aca="false">INDEX($C$3:$G$3,1,MATCH(J39,$C39:$G39,0))</f>
        <v>Newquay Hospital</v>
      </c>
      <c r="P39" s="0" t="str">
        <f aca="false">INDEX($C$3:$G$3,1,MATCH(K39,$C39:$G39,0))</f>
        <v>Helston Community Hospital</v>
      </c>
      <c r="Q39" s="32" t="str">
        <f aca="false">INDEX($C$3:$G$3,1,MATCH(L39,$C39:$G39,0))</f>
        <v>St Mary's Community Hospital</v>
      </c>
      <c r="R39" s="0" t="n">
        <f aca="false">VLOOKUP(M39,Parameters!$B$4:$E$8,3,0)</f>
        <v>1</v>
      </c>
      <c r="S39" s="0" t="n">
        <f aca="false">VLOOKUP(N39,Parameters!$B$4:$E$8,3,0)</f>
        <v>1</v>
      </c>
      <c r="T39" s="0" t="n">
        <f aca="false">VLOOKUP(O39,Parameters!$B$4:$E$8,3,0)</f>
        <v>1</v>
      </c>
      <c r="U39" s="0" t="n">
        <f aca="false">VLOOKUP(P39,Parameters!$B$4:$E$8,3,0)</f>
        <v>1</v>
      </c>
      <c r="V39" s="32" t="n">
        <f aca="false">VLOOKUP(Q39,Parameters!$B$4:$E$8,3,0)</f>
        <v>1</v>
      </c>
      <c r="W39" s="0" t="str">
        <f aca="false">IF(R39=1,M39,(IF(S39=1,N39,(IF(T39=1,O39,(IF(U39=1,P39,Q39)))))))</f>
        <v>Camborne and Redruth Community Hospital</v>
      </c>
      <c r="X39" s="34" t="n">
        <f aca="false">INDEX($C39:$G39,1,MATCH(W39,$C$3:$G$3,0))</f>
        <v>0.00353298611111111</v>
      </c>
      <c r="Y39" s="0" t="n">
        <f aca="false">VLOOKUP(M39,Parameters!$B$4:$E$8,4,0)</f>
        <v>1</v>
      </c>
      <c r="Z39" s="0" t="n">
        <f aca="false">VLOOKUP(N39,Parameters!$B$4:$E$8,4,0)</f>
        <v>0</v>
      </c>
      <c r="AA39" s="0" t="n">
        <f aca="false">VLOOKUP(O39,Parameters!$B$4:$E$8,4,0)</f>
        <v>1</v>
      </c>
      <c r="AB39" s="0" t="n">
        <f aca="false">VLOOKUP(P39,Parameters!$B$4:$E$8,4,0)</f>
        <v>0</v>
      </c>
      <c r="AC39" s="32" t="n">
        <f aca="false">VLOOKUP(Q39,Parameters!$B$4:$E$8,4,0)</f>
        <v>1</v>
      </c>
      <c r="AD39" s="0" t="str">
        <f aca="false">IF(Y39=1,M39,(IF(Z39=1,N39,(IF(AA39=1,O39,(IF(AB39=1,P39,Q39)))))))</f>
        <v>Camborne and Redruth Community Hospital</v>
      </c>
      <c r="AE39" s="34" t="n">
        <f aca="false">INDEX($C39:$G39,1,MATCH(AD39,$C$3:$G$3,0))</f>
        <v>0.00353298611111111</v>
      </c>
    </row>
    <row r="40" customFormat="false" ht="15" hidden="false" customHeight="false" outlineLevel="0" collapsed="false">
      <c r="A40" s="32" t="s">
        <v>331</v>
      </c>
      <c r="B40" s="33" t="n">
        <f aca="false">COUNTIF('Attendance Data'!$B$2:$B$301,Model!A40)</f>
        <v>6</v>
      </c>
      <c r="C40" s="7" t="n">
        <f aca="false">AVERAGEIFS('Driving Travel Time Matrix'!D$4:D$303,'Driving Travel Time Matrix'!$C$4:$C$303,$A40)</f>
        <v>0.0252353395061728</v>
      </c>
      <c r="D40" s="7" t="n">
        <f aca="false">AVERAGEIFS('Driving Travel Time Matrix'!E$4:E$303,'Driving Travel Time Matrix'!$C$4:$C$303,$A40)</f>
        <v>0.0171720679012346</v>
      </c>
      <c r="E40" s="7" t="n">
        <f aca="false">AVERAGEIFS('Driving Travel Time Matrix'!F$4:F$303,'Driving Travel Time Matrix'!$C$4:$C$303,$A40)</f>
        <v>0.00589506172839506</v>
      </c>
      <c r="F40" s="7" t="n">
        <f aca="false">AVERAGEIFS('Driving Travel Time Matrix'!G$4:G$303,'Driving Travel Time Matrix'!$C$4:$C$303,$A40)</f>
        <v>0.011195987654321</v>
      </c>
      <c r="G40" s="34" t="n">
        <f aca="false">AVERAGEIFS('Driving Travel Time Matrix'!H$4:H$303,'Driving Travel Time Matrix'!$C$4:$C$303,$A40)</f>
        <v>0.016147762345679</v>
      </c>
      <c r="H40" s="7" t="n">
        <f aca="false">SMALL($C40:$G40,1)</f>
        <v>0.00589506172839506</v>
      </c>
      <c r="I40" s="7" t="n">
        <f aca="false">SMALL($C40:$G40,2)</f>
        <v>0.011195987654321</v>
      </c>
      <c r="J40" s="7" t="n">
        <f aca="false">SMALL($C40:$G40,3)</f>
        <v>0.016147762345679</v>
      </c>
      <c r="K40" s="7" t="n">
        <f aca="false">SMALL($C40:$G40,4)</f>
        <v>0.0171720679012346</v>
      </c>
      <c r="L40" s="34" t="n">
        <f aca="false">SMALL($C40:$G40,5)</f>
        <v>0.0252353395061728</v>
      </c>
      <c r="M40" s="0" t="str">
        <f aca="false">INDEX($C$3:$G$3,1,MATCH(H40,$C40:$G40,0))</f>
        <v>Camborne and Redruth Community Hospital</v>
      </c>
      <c r="N40" s="0" t="str">
        <f aca="false">INDEX($C$3:$G$3,1,MATCH(I40,$C40:$G40,0))</f>
        <v>Falmouth Hospital</v>
      </c>
      <c r="O40" s="0" t="str">
        <f aca="false">INDEX($C$3:$G$3,1,MATCH(J40,$C40:$G40,0))</f>
        <v>Newquay Hospital</v>
      </c>
      <c r="P40" s="0" t="str">
        <f aca="false">INDEX($C$3:$G$3,1,MATCH(K40,$C40:$G40,0))</f>
        <v>Helston Community Hospital</v>
      </c>
      <c r="Q40" s="32" t="str">
        <f aca="false">INDEX($C$3:$G$3,1,MATCH(L40,$C40:$G40,0))</f>
        <v>St Mary's Community Hospital</v>
      </c>
      <c r="R40" s="0" t="n">
        <f aca="false">VLOOKUP(M40,Parameters!$B$4:$E$8,3,0)</f>
        <v>1</v>
      </c>
      <c r="S40" s="0" t="n">
        <f aca="false">VLOOKUP(N40,Parameters!$B$4:$E$8,3,0)</f>
        <v>1</v>
      </c>
      <c r="T40" s="0" t="n">
        <f aca="false">VLOOKUP(O40,Parameters!$B$4:$E$8,3,0)</f>
        <v>1</v>
      </c>
      <c r="U40" s="0" t="n">
        <f aca="false">VLOOKUP(P40,Parameters!$B$4:$E$8,3,0)</f>
        <v>1</v>
      </c>
      <c r="V40" s="32" t="n">
        <f aca="false">VLOOKUP(Q40,Parameters!$B$4:$E$8,3,0)</f>
        <v>1</v>
      </c>
      <c r="W40" s="0" t="str">
        <f aca="false">IF(R40=1,M40,(IF(S40=1,N40,(IF(T40=1,O40,(IF(U40=1,P40,Q40)))))))</f>
        <v>Camborne and Redruth Community Hospital</v>
      </c>
      <c r="X40" s="34" t="n">
        <f aca="false">INDEX($C40:$G40,1,MATCH(W40,$C$3:$G$3,0))</f>
        <v>0.00589506172839506</v>
      </c>
      <c r="Y40" s="0" t="n">
        <f aca="false">VLOOKUP(M40,Parameters!$B$4:$E$8,4,0)</f>
        <v>1</v>
      </c>
      <c r="Z40" s="0" t="n">
        <f aca="false">VLOOKUP(N40,Parameters!$B$4:$E$8,4,0)</f>
        <v>0</v>
      </c>
      <c r="AA40" s="0" t="n">
        <f aca="false">VLOOKUP(O40,Parameters!$B$4:$E$8,4,0)</f>
        <v>1</v>
      </c>
      <c r="AB40" s="0" t="n">
        <f aca="false">VLOOKUP(P40,Parameters!$B$4:$E$8,4,0)</f>
        <v>0</v>
      </c>
      <c r="AC40" s="32" t="n">
        <f aca="false">VLOOKUP(Q40,Parameters!$B$4:$E$8,4,0)</f>
        <v>1</v>
      </c>
      <c r="AD40" s="0" t="str">
        <f aca="false">IF(Y40=1,M40,(IF(Z40=1,N40,(IF(AA40=1,O40,(IF(AB40=1,P40,Q40)))))))</f>
        <v>Camborne and Redruth Community Hospital</v>
      </c>
      <c r="AE40" s="34" t="n">
        <f aca="false">INDEX($C40:$G40,1,MATCH(AD40,$C$3:$G$3,0))</f>
        <v>0.00589506172839506</v>
      </c>
    </row>
    <row r="41" customFormat="false" ht="15" hidden="false" customHeight="false" outlineLevel="0" collapsed="false">
      <c r="A41" s="32" t="s">
        <v>332</v>
      </c>
      <c r="B41" s="33" t="n">
        <f aca="false">COUNTIF('Attendance Data'!$B$2:$B$301,Model!A41)</f>
        <v>8</v>
      </c>
      <c r="C41" s="7" t="n">
        <f aca="false">AVERAGEIFS('Driving Travel Time Matrix'!D$4:D$303,'Driving Travel Time Matrix'!$C$4:$C$303,$A41)</f>
        <v>0.0328385416666667</v>
      </c>
      <c r="D41" s="7" t="n">
        <f aca="false">AVERAGEIFS('Driving Travel Time Matrix'!E$4:E$303,'Driving Travel Time Matrix'!$C$4:$C$303,$A41)</f>
        <v>0.0140668402777778</v>
      </c>
      <c r="E41" s="7" t="n">
        <f aca="false">AVERAGEIFS('Driving Travel Time Matrix'!F$4:F$303,'Driving Travel Time Matrix'!$C$4:$C$303,$A41)</f>
        <v>0.0130815972222222</v>
      </c>
      <c r="F41" s="7" t="n">
        <f aca="false">AVERAGEIFS('Driving Travel Time Matrix'!G$4:G$303,'Driving Travel Time Matrix'!$C$4:$C$303,$A41)</f>
        <v>0.00536747685185185</v>
      </c>
      <c r="G41" s="34" t="n">
        <f aca="false">AVERAGEIFS('Driving Travel Time Matrix'!H$4:H$303,'Driving Travel Time Matrix'!$C$4:$C$303,$A41)</f>
        <v>0.0245515046296296</v>
      </c>
      <c r="H41" s="7" t="n">
        <f aca="false">SMALL($C41:$G41,1)</f>
        <v>0.00536747685185185</v>
      </c>
      <c r="I41" s="7" t="n">
        <f aca="false">SMALL($C41:$G41,2)</f>
        <v>0.0130815972222222</v>
      </c>
      <c r="J41" s="7" t="n">
        <f aca="false">SMALL($C41:$G41,3)</f>
        <v>0.0140668402777778</v>
      </c>
      <c r="K41" s="7" t="n">
        <f aca="false">SMALL($C41:$G41,4)</f>
        <v>0.0245515046296296</v>
      </c>
      <c r="L41" s="34" t="n">
        <f aca="false">SMALL($C41:$G41,5)</f>
        <v>0.0328385416666667</v>
      </c>
      <c r="M41" s="0" t="str">
        <f aca="false">INDEX($C$3:$G$3,1,MATCH(H41,$C41:$G41,0))</f>
        <v>Falmouth Hospital</v>
      </c>
      <c r="N41" s="0" t="str">
        <f aca="false">INDEX($C$3:$G$3,1,MATCH(I41,$C41:$G41,0))</f>
        <v>Camborne and Redruth Community Hospital</v>
      </c>
      <c r="O41" s="0" t="str">
        <f aca="false">INDEX($C$3:$G$3,1,MATCH(J41,$C41:$G41,0))</f>
        <v>Helston Community Hospital</v>
      </c>
      <c r="P41" s="0" t="str">
        <f aca="false">INDEX($C$3:$G$3,1,MATCH(K41,$C41:$G41,0))</f>
        <v>Newquay Hospital</v>
      </c>
      <c r="Q41" s="32" t="str">
        <f aca="false">INDEX($C$3:$G$3,1,MATCH(L41,$C41:$G41,0))</f>
        <v>St Mary's Community Hospital</v>
      </c>
      <c r="R41" s="0" t="n">
        <f aca="false">VLOOKUP(M41,Parameters!$B$4:$E$8,3,0)</f>
        <v>1</v>
      </c>
      <c r="S41" s="0" t="n">
        <f aca="false">VLOOKUP(N41,Parameters!$B$4:$E$8,3,0)</f>
        <v>1</v>
      </c>
      <c r="T41" s="0" t="n">
        <f aca="false">VLOOKUP(O41,Parameters!$B$4:$E$8,3,0)</f>
        <v>1</v>
      </c>
      <c r="U41" s="0" t="n">
        <f aca="false">VLOOKUP(P41,Parameters!$B$4:$E$8,3,0)</f>
        <v>1</v>
      </c>
      <c r="V41" s="32" t="n">
        <f aca="false">VLOOKUP(Q41,Parameters!$B$4:$E$8,3,0)</f>
        <v>1</v>
      </c>
      <c r="W41" s="0" t="str">
        <f aca="false">IF(R41=1,M41,(IF(S41=1,N41,(IF(T41=1,O41,(IF(U41=1,P41,Q41)))))))</f>
        <v>Falmouth Hospital</v>
      </c>
      <c r="X41" s="34" t="n">
        <f aca="false">INDEX($C41:$G41,1,MATCH(W41,$C$3:$G$3,0))</f>
        <v>0.00536747685185185</v>
      </c>
      <c r="Y41" s="0" t="n">
        <f aca="false">VLOOKUP(M41,Parameters!$B$4:$E$8,4,0)</f>
        <v>0</v>
      </c>
      <c r="Z41" s="0" t="n">
        <f aca="false">VLOOKUP(N41,Parameters!$B$4:$E$8,4,0)</f>
        <v>1</v>
      </c>
      <c r="AA41" s="0" t="n">
        <f aca="false">VLOOKUP(O41,Parameters!$B$4:$E$8,4,0)</f>
        <v>0</v>
      </c>
      <c r="AB41" s="0" t="n">
        <f aca="false">VLOOKUP(P41,Parameters!$B$4:$E$8,4,0)</f>
        <v>1</v>
      </c>
      <c r="AC41" s="32" t="n">
        <f aca="false">VLOOKUP(Q41,Parameters!$B$4:$E$8,4,0)</f>
        <v>1</v>
      </c>
      <c r="AD41" s="0" t="str">
        <f aca="false">IF(Y41=1,M41,(IF(Z41=1,N41,(IF(AA41=1,O41,(IF(AB41=1,P41,Q41)))))))</f>
        <v>Camborne and Redruth Community Hospital</v>
      </c>
      <c r="AE41" s="34" t="n">
        <f aca="false">INDEX($C41:$G41,1,MATCH(AD41,$C$3:$G$3,0))</f>
        <v>0.0130815972222222</v>
      </c>
    </row>
    <row r="42" customFormat="false" ht="15" hidden="false" customHeight="false" outlineLevel="0" collapsed="false">
      <c r="A42" s="32" t="s">
        <v>333</v>
      </c>
      <c r="B42" s="33" t="n">
        <f aca="false">COUNTIF('Attendance Data'!$B$2:$B$301,Model!A42)</f>
        <v>5</v>
      </c>
      <c r="C42" s="7" t="n">
        <f aca="false">AVERAGEIFS('Driving Travel Time Matrix'!D$4:D$303,'Driving Travel Time Matrix'!$C$4:$C$303,$A42)</f>
        <v>0.0259791666666667</v>
      </c>
      <c r="D42" s="7" t="n">
        <f aca="false">AVERAGEIFS('Driving Travel Time Matrix'!E$4:E$303,'Driving Travel Time Matrix'!$C$4:$C$303,$A42)</f>
        <v>0.0198634259259259</v>
      </c>
      <c r="E42" s="7" t="n">
        <f aca="false">AVERAGEIFS('Driving Travel Time Matrix'!F$4:F$303,'Driving Travel Time Matrix'!$C$4:$C$303,$A42)</f>
        <v>0.00665046296296296</v>
      </c>
      <c r="F42" s="7" t="n">
        <f aca="false">AVERAGEIFS('Driving Travel Time Matrix'!G$4:G$303,'Driving Travel Time Matrix'!$C$4:$C$303,$A42)</f>
        <v>0.0144884259259259</v>
      </c>
      <c r="G42" s="34" t="n">
        <f aca="false">AVERAGEIFS('Driving Travel Time Matrix'!H$4:H$303,'Driving Travel Time Matrix'!$C$4:$C$303,$A42)</f>
        <v>0.0152476851851852</v>
      </c>
      <c r="H42" s="7" t="n">
        <f aca="false">SMALL($C42:$G42,1)</f>
        <v>0.00665046296296296</v>
      </c>
      <c r="I42" s="7" t="n">
        <f aca="false">SMALL($C42:$G42,2)</f>
        <v>0.0144884259259259</v>
      </c>
      <c r="J42" s="7" t="n">
        <f aca="false">SMALL($C42:$G42,3)</f>
        <v>0.0152476851851852</v>
      </c>
      <c r="K42" s="7" t="n">
        <f aca="false">SMALL($C42:$G42,4)</f>
        <v>0.0198634259259259</v>
      </c>
      <c r="L42" s="34" t="n">
        <f aca="false">SMALL($C42:$G42,5)</f>
        <v>0.0259791666666667</v>
      </c>
      <c r="M42" s="0" t="str">
        <f aca="false">INDEX($C$3:$G$3,1,MATCH(H42,$C42:$G42,0))</f>
        <v>Camborne and Redruth Community Hospital</v>
      </c>
      <c r="N42" s="0" t="str">
        <f aca="false">INDEX($C$3:$G$3,1,MATCH(I42,$C42:$G42,0))</f>
        <v>Falmouth Hospital</v>
      </c>
      <c r="O42" s="0" t="str">
        <f aca="false">INDEX($C$3:$G$3,1,MATCH(J42,$C42:$G42,0))</f>
        <v>Newquay Hospital</v>
      </c>
      <c r="P42" s="0" t="str">
        <f aca="false">INDEX($C$3:$G$3,1,MATCH(K42,$C42:$G42,0))</f>
        <v>Helston Community Hospital</v>
      </c>
      <c r="Q42" s="32" t="str">
        <f aca="false">INDEX($C$3:$G$3,1,MATCH(L42,$C42:$G42,0))</f>
        <v>St Mary's Community Hospital</v>
      </c>
      <c r="R42" s="0" t="n">
        <f aca="false">VLOOKUP(M42,Parameters!$B$4:$E$8,3,0)</f>
        <v>1</v>
      </c>
      <c r="S42" s="0" t="n">
        <f aca="false">VLOOKUP(N42,Parameters!$B$4:$E$8,3,0)</f>
        <v>1</v>
      </c>
      <c r="T42" s="0" t="n">
        <f aca="false">VLOOKUP(O42,Parameters!$B$4:$E$8,3,0)</f>
        <v>1</v>
      </c>
      <c r="U42" s="0" t="n">
        <f aca="false">VLOOKUP(P42,Parameters!$B$4:$E$8,3,0)</f>
        <v>1</v>
      </c>
      <c r="V42" s="32" t="n">
        <f aca="false">VLOOKUP(Q42,Parameters!$B$4:$E$8,3,0)</f>
        <v>1</v>
      </c>
      <c r="W42" s="0" t="str">
        <f aca="false">IF(R42=1,M42,(IF(S42=1,N42,(IF(T42=1,O42,(IF(U42=1,P42,Q42)))))))</f>
        <v>Camborne and Redruth Community Hospital</v>
      </c>
      <c r="X42" s="34" t="n">
        <f aca="false">INDEX($C42:$G42,1,MATCH(W42,$C$3:$G$3,0))</f>
        <v>0.00665046296296296</v>
      </c>
      <c r="Y42" s="0" t="n">
        <f aca="false">VLOOKUP(M42,Parameters!$B$4:$E$8,4,0)</f>
        <v>1</v>
      </c>
      <c r="Z42" s="0" t="n">
        <f aca="false">VLOOKUP(N42,Parameters!$B$4:$E$8,4,0)</f>
        <v>0</v>
      </c>
      <c r="AA42" s="0" t="n">
        <f aca="false">VLOOKUP(O42,Parameters!$B$4:$E$8,4,0)</f>
        <v>1</v>
      </c>
      <c r="AB42" s="0" t="n">
        <f aca="false">VLOOKUP(P42,Parameters!$B$4:$E$8,4,0)</f>
        <v>0</v>
      </c>
      <c r="AC42" s="32" t="n">
        <f aca="false">VLOOKUP(Q42,Parameters!$B$4:$E$8,4,0)</f>
        <v>1</v>
      </c>
      <c r="AD42" s="0" t="str">
        <f aca="false">IF(Y42=1,M42,(IF(Z42=1,N42,(IF(AA42=1,O42,(IF(AB42=1,P42,Q42)))))))</f>
        <v>Camborne and Redruth Community Hospital</v>
      </c>
      <c r="AE42" s="34" t="n">
        <f aca="false">INDEX($C42:$G42,1,MATCH(AD42,$C$3:$G$3,0))</f>
        <v>0.00665046296296296</v>
      </c>
    </row>
    <row r="43" customFormat="false" ht="15" hidden="false" customHeight="false" outlineLevel="0" collapsed="false">
      <c r="A43" s="32" t="s">
        <v>334</v>
      </c>
      <c r="B43" s="33" t="n">
        <f aca="false">COUNTIF('Attendance Data'!$B$2:$B$301,Model!A43)</f>
        <v>5</v>
      </c>
      <c r="C43" s="7" t="n">
        <f aca="false">AVERAGEIFS('Driving Travel Time Matrix'!D$4:D$303,'Driving Travel Time Matrix'!$C$4:$C$303,$A43)</f>
        <v>0.0312592592592593</v>
      </c>
      <c r="D43" s="7" t="n">
        <f aca="false">AVERAGEIFS('Driving Travel Time Matrix'!E$4:E$303,'Driving Travel Time Matrix'!$C$4:$C$303,$A43)</f>
        <v>0.0158888888888889</v>
      </c>
      <c r="E43" s="7" t="n">
        <f aca="false">AVERAGEIFS('Driving Travel Time Matrix'!F$4:F$303,'Driving Travel Time Matrix'!$C$4:$C$303,$A43)</f>
        <v>0.0117708333333333</v>
      </c>
      <c r="F43" s="7" t="n">
        <f aca="false">AVERAGEIFS('Driving Travel Time Matrix'!G$4:G$303,'Driving Travel Time Matrix'!$C$4:$C$303,$A43)</f>
        <v>0.00899074074074074</v>
      </c>
      <c r="G43" s="34" t="n">
        <f aca="false">AVERAGEIFS('Driving Travel Time Matrix'!H$4:H$303,'Driving Travel Time Matrix'!$C$4:$C$303,$A43)</f>
        <v>0.0213263888888889</v>
      </c>
      <c r="H43" s="7" t="n">
        <f aca="false">SMALL($C43:$G43,1)</f>
        <v>0.00899074074074074</v>
      </c>
      <c r="I43" s="7" t="n">
        <f aca="false">SMALL($C43:$G43,2)</f>
        <v>0.0117708333333333</v>
      </c>
      <c r="J43" s="7" t="n">
        <f aca="false">SMALL($C43:$G43,3)</f>
        <v>0.0158888888888889</v>
      </c>
      <c r="K43" s="7" t="n">
        <f aca="false">SMALL($C43:$G43,4)</f>
        <v>0.0213263888888889</v>
      </c>
      <c r="L43" s="34" t="n">
        <f aca="false">SMALL($C43:$G43,5)</f>
        <v>0.0312592592592593</v>
      </c>
      <c r="M43" s="0" t="str">
        <f aca="false">INDEX($C$3:$G$3,1,MATCH(H43,$C43:$G43,0))</f>
        <v>Falmouth Hospital</v>
      </c>
      <c r="N43" s="0" t="str">
        <f aca="false">INDEX($C$3:$G$3,1,MATCH(I43,$C43:$G43,0))</f>
        <v>Camborne and Redruth Community Hospital</v>
      </c>
      <c r="O43" s="0" t="str">
        <f aca="false">INDEX($C$3:$G$3,1,MATCH(J43,$C43:$G43,0))</f>
        <v>Helston Community Hospital</v>
      </c>
      <c r="P43" s="0" t="str">
        <f aca="false">INDEX($C$3:$G$3,1,MATCH(K43,$C43:$G43,0))</f>
        <v>Newquay Hospital</v>
      </c>
      <c r="Q43" s="32" t="str">
        <f aca="false">INDEX($C$3:$G$3,1,MATCH(L43,$C43:$G43,0))</f>
        <v>St Mary's Community Hospital</v>
      </c>
      <c r="R43" s="0" t="n">
        <f aca="false">VLOOKUP(M43,Parameters!$B$4:$E$8,3,0)</f>
        <v>1</v>
      </c>
      <c r="S43" s="0" t="n">
        <f aca="false">VLOOKUP(N43,Parameters!$B$4:$E$8,3,0)</f>
        <v>1</v>
      </c>
      <c r="T43" s="0" t="n">
        <f aca="false">VLOOKUP(O43,Parameters!$B$4:$E$8,3,0)</f>
        <v>1</v>
      </c>
      <c r="U43" s="0" t="n">
        <f aca="false">VLOOKUP(P43,Parameters!$B$4:$E$8,3,0)</f>
        <v>1</v>
      </c>
      <c r="V43" s="32" t="n">
        <f aca="false">VLOOKUP(Q43,Parameters!$B$4:$E$8,3,0)</f>
        <v>1</v>
      </c>
      <c r="W43" s="0" t="str">
        <f aca="false">IF(R43=1,M43,(IF(S43=1,N43,(IF(T43=1,O43,(IF(U43=1,P43,Q43)))))))</f>
        <v>Falmouth Hospital</v>
      </c>
      <c r="X43" s="34" t="n">
        <f aca="false">INDEX($C43:$G43,1,MATCH(W43,$C$3:$G$3,0))</f>
        <v>0.00899074074074074</v>
      </c>
      <c r="Y43" s="0" t="n">
        <f aca="false">VLOOKUP(M43,Parameters!$B$4:$E$8,4,0)</f>
        <v>0</v>
      </c>
      <c r="Z43" s="0" t="n">
        <f aca="false">VLOOKUP(N43,Parameters!$B$4:$E$8,4,0)</f>
        <v>1</v>
      </c>
      <c r="AA43" s="0" t="n">
        <f aca="false">VLOOKUP(O43,Parameters!$B$4:$E$8,4,0)</f>
        <v>0</v>
      </c>
      <c r="AB43" s="0" t="n">
        <f aca="false">VLOOKUP(P43,Parameters!$B$4:$E$8,4,0)</f>
        <v>1</v>
      </c>
      <c r="AC43" s="32" t="n">
        <f aca="false">VLOOKUP(Q43,Parameters!$B$4:$E$8,4,0)</f>
        <v>1</v>
      </c>
      <c r="AD43" s="0" t="str">
        <f aca="false">IF(Y43=1,M43,(IF(Z43=1,N43,(IF(AA43=1,O43,(IF(AB43=1,P43,Q43)))))))</f>
        <v>Camborne and Redruth Community Hospital</v>
      </c>
      <c r="AE43" s="34" t="n">
        <f aca="false">INDEX($C43:$G43,1,MATCH(AD43,$C$3:$G$3,0))</f>
        <v>0.0117708333333333</v>
      </c>
    </row>
    <row r="44" customFormat="false" ht="15" hidden="false" customHeight="false" outlineLevel="0" collapsed="false">
      <c r="A44" s="32" t="s">
        <v>335</v>
      </c>
      <c r="B44" s="33" t="n">
        <f aca="false">COUNTIF('Attendance Data'!$B$2:$B$301,Model!A44)</f>
        <v>5</v>
      </c>
      <c r="C44" s="7" t="n">
        <f aca="false">AVERAGEIFS('Driving Travel Time Matrix'!D$4:D$303,'Driving Travel Time Matrix'!$C$4:$C$303,$A44)</f>
        <v>0.0313888888888889</v>
      </c>
      <c r="D44" s="7" t="n">
        <f aca="false">AVERAGEIFS('Driving Travel Time Matrix'!E$4:E$303,'Driving Travel Time Matrix'!$C$4:$C$303,$A44)</f>
        <v>0.0201412037037037</v>
      </c>
      <c r="E44" s="7" t="n">
        <f aca="false">AVERAGEIFS('Driving Travel Time Matrix'!F$4:F$303,'Driving Travel Time Matrix'!$C$4:$C$303,$A44)</f>
        <v>0.0121388888888889</v>
      </c>
      <c r="F44" s="7" t="n">
        <f aca="false">AVERAGEIFS('Driving Travel Time Matrix'!G$4:G$303,'Driving Travel Time Matrix'!$C$4:$C$303,$A44)</f>
        <v>0.0134513888888889</v>
      </c>
      <c r="G44" s="34" t="n">
        <f aca="false">AVERAGEIFS('Driving Travel Time Matrix'!H$4:H$303,'Driving Travel Time Matrix'!$C$4:$C$303,$A44)</f>
        <v>0.0192222222222222</v>
      </c>
      <c r="H44" s="7" t="n">
        <f aca="false">SMALL($C44:$G44,1)</f>
        <v>0.0121388888888889</v>
      </c>
      <c r="I44" s="7" t="n">
        <f aca="false">SMALL($C44:$G44,2)</f>
        <v>0.0134513888888889</v>
      </c>
      <c r="J44" s="7" t="n">
        <f aca="false">SMALL($C44:$G44,3)</f>
        <v>0.0192222222222222</v>
      </c>
      <c r="K44" s="7" t="n">
        <f aca="false">SMALL($C44:$G44,4)</f>
        <v>0.0201412037037037</v>
      </c>
      <c r="L44" s="34" t="n">
        <f aca="false">SMALL($C44:$G44,5)</f>
        <v>0.0313888888888889</v>
      </c>
      <c r="M44" s="0" t="str">
        <f aca="false">INDEX($C$3:$G$3,1,MATCH(H44,$C44:$G44,0))</f>
        <v>Camborne and Redruth Community Hospital</v>
      </c>
      <c r="N44" s="0" t="str">
        <f aca="false">INDEX($C$3:$G$3,1,MATCH(I44,$C44:$G44,0))</f>
        <v>Falmouth Hospital</v>
      </c>
      <c r="O44" s="0" t="str">
        <f aca="false">INDEX($C$3:$G$3,1,MATCH(J44,$C44:$G44,0))</f>
        <v>Newquay Hospital</v>
      </c>
      <c r="P44" s="0" t="str">
        <f aca="false">INDEX($C$3:$G$3,1,MATCH(K44,$C44:$G44,0))</f>
        <v>Helston Community Hospital</v>
      </c>
      <c r="Q44" s="32" t="str">
        <f aca="false">INDEX($C$3:$G$3,1,MATCH(L44,$C44:$G44,0))</f>
        <v>St Mary's Community Hospital</v>
      </c>
      <c r="R44" s="0" t="n">
        <f aca="false">VLOOKUP(M44,Parameters!$B$4:$E$8,3,0)</f>
        <v>1</v>
      </c>
      <c r="S44" s="0" t="n">
        <f aca="false">VLOOKUP(N44,Parameters!$B$4:$E$8,3,0)</f>
        <v>1</v>
      </c>
      <c r="T44" s="0" t="n">
        <f aca="false">VLOOKUP(O44,Parameters!$B$4:$E$8,3,0)</f>
        <v>1</v>
      </c>
      <c r="U44" s="0" t="n">
        <f aca="false">VLOOKUP(P44,Parameters!$B$4:$E$8,3,0)</f>
        <v>1</v>
      </c>
      <c r="V44" s="32" t="n">
        <f aca="false">VLOOKUP(Q44,Parameters!$B$4:$E$8,3,0)</f>
        <v>1</v>
      </c>
      <c r="W44" s="0" t="str">
        <f aca="false">IF(R44=1,M44,(IF(S44=1,N44,(IF(T44=1,O44,(IF(U44=1,P44,Q44)))))))</f>
        <v>Camborne and Redruth Community Hospital</v>
      </c>
      <c r="X44" s="34" t="n">
        <f aca="false">INDEX($C44:$G44,1,MATCH(W44,$C$3:$G$3,0))</f>
        <v>0.0121388888888889</v>
      </c>
      <c r="Y44" s="0" t="n">
        <f aca="false">VLOOKUP(M44,Parameters!$B$4:$E$8,4,0)</f>
        <v>1</v>
      </c>
      <c r="Z44" s="0" t="n">
        <f aca="false">VLOOKUP(N44,Parameters!$B$4:$E$8,4,0)</f>
        <v>0</v>
      </c>
      <c r="AA44" s="0" t="n">
        <f aca="false">VLOOKUP(O44,Parameters!$B$4:$E$8,4,0)</f>
        <v>1</v>
      </c>
      <c r="AB44" s="0" t="n">
        <f aca="false">VLOOKUP(P44,Parameters!$B$4:$E$8,4,0)</f>
        <v>0</v>
      </c>
      <c r="AC44" s="32" t="n">
        <f aca="false">VLOOKUP(Q44,Parameters!$B$4:$E$8,4,0)</f>
        <v>1</v>
      </c>
      <c r="AD44" s="0" t="str">
        <f aca="false">IF(Y44=1,M44,(IF(Z44=1,N44,(IF(AA44=1,O44,(IF(AB44=1,P44,Q44)))))))</f>
        <v>Camborne and Redruth Community Hospital</v>
      </c>
      <c r="AE44" s="34" t="n">
        <f aca="false">INDEX($C44:$G44,1,MATCH(AD44,$C$3:$G$3,0))</f>
        <v>0.0121388888888889</v>
      </c>
    </row>
    <row r="45" customFormat="false" ht="15" hidden="false" customHeight="false" outlineLevel="0" collapsed="false">
      <c r="A45" s="32" t="s">
        <v>336</v>
      </c>
      <c r="B45" s="33" t="n">
        <f aca="false">COUNTIF('Attendance Data'!$B$2:$B$301,Model!A45)</f>
        <v>3</v>
      </c>
      <c r="C45" s="7" t="n">
        <f aca="false">AVERAGEIFS('Driving Travel Time Matrix'!D$4:D$303,'Driving Travel Time Matrix'!$C$4:$C$303,$A45)</f>
        <v>0.0353973765432099</v>
      </c>
      <c r="D45" s="7" t="n">
        <f aca="false">AVERAGEIFS('Driving Travel Time Matrix'!E$4:E$303,'Driving Travel Time Matrix'!$C$4:$C$303,$A45)</f>
        <v>0.0161033950617284</v>
      </c>
      <c r="E45" s="7" t="n">
        <f aca="false">AVERAGEIFS('Driving Travel Time Matrix'!F$4:F$303,'Driving Travel Time Matrix'!$C$4:$C$303,$A45)</f>
        <v>0.0156404320987654</v>
      </c>
      <c r="F45" s="7" t="n">
        <f aca="false">AVERAGEIFS('Driving Travel Time Matrix'!G$4:G$303,'Driving Travel Time Matrix'!$C$4:$C$303,$A45)</f>
        <v>0.00253858024691358</v>
      </c>
      <c r="G45" s="34" t="n">
        <f aca="false">AVERAGEIFS('Driving Travel Time Matrix'!H$4:H$303,'Driving Travel Time Matrix'!$C$4:$C$303,$A45)</f>
        <v>0.0271103395061728</v>
      </c>
      <c r="H45" s="7" t="n">
        <f aca="false">SMALL($C45:$G45,1)</f>
        <v>0.00253858024691358</v>
      </c>
      <c r="I45" s="7" t="n">
        <f aca="false">SMALL($C45:$G45,2)</f>
        <v>0.0156404320987654</v>
      </c>
      <c r="J45" s="7" t="n">
        <f aca="false">SMALL($C45:$G45,3)</f>
        <v>0.0161033950617284</v>
      </c>
      <c r="K45" s="7" t="n">
        <f aca="false">SMALL($C45:$G45,4)</f>
        <v>0.0271103395061728</v>
      </c>
      <c r="L45" s="34" t="n">
        <f aca="false">SMALL($C45:$G45,5)</f>
        <v>0.0353973765432099</v>
      </c>
      <c r="M45" s="0" t="str">
        <f aca="false">INDEX($C$3:$G$3,1,MATCH(H45,$C45:$G45,0))</f>
        <v>Falmouth Hospital</v>
      </c>
      <c r="N45" s="0" t="str">
        <f aca="false">INDEX($C$3:$G$3,1,MATCH(I45,$C45:$G45,0))</f>
        <v>Camborne and Redruth Community Hospital</v>
      </c>
      <c r="O45" s="0" t="str">
        <f aca="false">INDEX($C$3:$G$3,1,MATCH(J45,$C45:$G45,0))</f>
        <v>Helston Community Hospital</v>
      </c>
      <c r="P45" s="0" t="str">
        <f aca="false">INDEX($C$3:$G$3,1,MATCH(K45,$C45:$G45,0))</f>
        <v>Newquay Hospital</v>
      </c>
      <c r="Q45" s="32" t="str">
        <f aca="false">INDEX($C$3:$G$3,1,MATCH(L45,$C45:$G45,0))</f>
        <v>St Mary's Community Hospital</v>
      </c>
      <c r="R45" s="0" t="n">
        <f aca="false">VLOOKUP(M45,Parameters!$B$4:$E$8,3,0)</f>
        <v>1</v>
      </c>
      <c r="S45" s="0" t="n">
        <f aca="false">VLOOKUP(N45,Parameters!$B$4:$E$8,3,0)</f>
        <v>1</v>
      </c>
      <c r="T45" s="0" t="n">
        <f aca="false">VLOOKUP(O45,Parameters!$B$4:$E$8,3,0)</f>
        <v>1</v>
      </c>
      <c r="U45" s="0" t="n">
        <f aca="false">VLOOKUP(P45,Parameters!$B$4:$E$8,3,0)</f>
        <v>1</v>
      </c>
      <c r="V45" s="32" t="n">
        <f aca="false">VLOOKUP(Q45,Parameters!$B$4:$E$8,3,0)</f>
        <v>1</v>
      </c>
      <c r="W45" s="0" t="str">
        <f aca="false">IF(R45=1,M45,(IF(S45=1,N45,(IF(T45=1,O45,(IF(U45=1,P45,Q45)))))))</f>
        <v>Falmouth Hospital</v>
      </c>
      <c r="X45" s="34" t="n">
        <f aca="false">INDEX($C45:$G45,1,MATCH(W45,$C$3:$G$3,0))</f>
        <v>0.00253858024691358</v>
      </c>
      <c r="Y45" s="0" t="n">
        <f aca="false">VLOOKUP(M45,Parameters!$B$4:$E$8,4,0)</f>
        <v>0</v>
      </c>
      <c r="Z45" s="0" t="n">
        <f aca="false">VLOOKUP(N45,Parameters!$B$4:$E$8,4,0)</f>
        <v>1</v>
      </c>
      <c r="AA45" s="0" t="n">
        <f aca="false">VLOOKUP(O45,Parameters!$B$4:$E$8,4,0)</f>
        <v>0</v>
      </c>
      <c r="AB45" s="0" t="n">
        <f aca="false">VLOOKUP(P45,Parameters!$B$4:$E$8,4,0)</f>
        <v>1</v>
      </c>
      <c r="AC45" s="32" t="n">
        <f aca="false">VLOOKUP(Q45,Parameters!$B$4:$E$8,4,0)</f>
        <v>1</v>
      </c>
      <c r="AD45" s="0" t="str">
        <f aca="false">IF(Y45=1,M45,(IF(Z45=1,N45,(IF(AA45=1,O45,(IF(AB45=1,P45,Q45)))))))</f>
        <v>Camborne and Redruth Community Hospital</v>
      </c>
      <c r="AE45" s="34" t="n">
        <f aca="false">INDEX($C45:$G45,1,MATCH(AD45,$C$3:$G$3,0))</f>
        <v>0.0156404320987654</v>
      </c>
    </row>
    <row r="46" customFormat="false" ht="15" hidden="false" customHeight="false" outlineLevel="0" collapsed="false">
      <c r="A46" s="32" t="s">
        <v>337</v>
      </c>
      <c r="B46" s="33" t="n">
        <f aca="false">COUNTIF('Attendance Data'!$B$2:$B$301,Model!A46)</f>
        <v>3</v>
      </c>
      <c r="C46" s="7" t="n">
        <f aca="false">AVERAGEIFS('Driving Travel Time Matrix'!D$4:D$303,'Driving Travel Time Matrix'!$C$4:$C$303,$A46)</f>
        <v>0.0351890432098765</v>
      </c>
      <c r="D46" s="7" t="n">
        <f aca="false">AVERAGEIFS('Driving Travel Time Matrix'!E$4:E$303,'Driving Travel Time Matrix'!$C$4:$C$303,$A46)</f>
        <v>0.0158950617283951</v>
      </c>
      <c r="E46" s="7" t="n">
        <f aca="false">AVERAGEIFS('Driving Travel Time Matrix'!F$4:F$303,'Driving Travel Time Matrix'!$C$4:$C$303,$A46)</f>
        <v>0.0154320987654321</v>
      </c>
      <c r="F46" s="7" t="n">
        <f aca="false">AVERAGEIFS('Driving Travel Time Matrix'!G$4:G$303,'Driving Travel Time Matrix'!$C$4:$C$303,$A46)</f>
        <v>0.00280478395061728</v>
      </c>
      <c r="G46" s="34" t="n">
        <f aca="false">AVERAGEIFS('Driving Travel Time Matrix'!H$4:H$303,'Driving Travel Time Matrix'!$C$4:$C$303,$A46)</f>
        <v>0.0269020061728395</v>
      </c>
      <c r="H46" s="7" t="n">
        <f aca="false">SMALL($C46:$G46,1)</f>
        <v>0.00280478395061728</v>
      </c>
      <c r="I46" s="7" t="n">
        <f aca="false">SMALL($C46:$G46,2)</f>
        <v>0.0154320987654321</v>
      </c>
      <c r="J46" s="7" t="n">
        <f aca="false">SMALL($C46:$G46,3)</f>
        <v>0.0158950617283951</v>
      </c>
      <c r="K46" s="7" t="n">
        <f aca="false">SMALL($C46:$G46,4)</f>
        <v>0.0269020061728395</v>
      </c>
      <c r="L46" s="34" t="n">
        <f aca="false">SMALL($C46:$G46,5)</f>
        <v>0.0351890432098765</v>
      </c>
      <c r="M46" s="0" t="str">
        <f aca="false">INDEX($C$3:$G$3,1,MATCH(H46,$C46:$G46,0))</f>
        <v>Falmouth Hospital</v>
      </c>
      <c r="N46" s="0" t="str">
        <f aca="false">INDEX($C$3:$G$3,1,MATCH(I46,$C46:$G46,0))</f>
        <v>Camborne and Redruth Community Hospital</v>
      </c>
      <c r="O46" s="0" t="str">
        <f aca="false">INDEX($C$3:$G$3,1,MATCH(J46,$C46:$G46,0))</f>
        <v>Helston Community Hospital</v>
      </c>
      <c r="P46" s="0" t="str">
        <f aca="false">INDEX($C$3:$G$3,1,MATCH(K46,$C46:$G46,0))</f>
        <v>Newquay Hospital</v>
      </c>
      <c r="Q46" s="32" t="str">
        <f aca="false">INDEX($C$3:$G$3,1,MATCH(L46,$C46:$G46,0))</f>
        <v>St Mary's Community Hospital</v>
      </c>
      <c r="R46" s="0" t="n">
        <f aca="false">VLOOKUP(M46,Parameters!$B$4:$E$8,3,0)</f>
        <v>1</v>
      </c>
      <c r="S46" s="0" t="n">
        <f aca="false">VLOOKUP(N46,Parameters!$B$4:$E$8,3,0)</f>
        <v>1</v>
      </c>
      <c r="T46" s="0" t="n">
        <f aca="false">VLOOKUP(O46,Parameters!$B$4:$E$8,3,0)</f>
        <v>1</v>
      </c>
      <c r="U46" s="0" t="n">
        <f aca="false">VLOOKUP(P46,Parameters!$B$4:$E$8,3,0)</f>
        <v>1</v>
      </c>
      <c r="V46" s="32" t="n">
        <f aca="false">VLOOKUP(Q46,Parameters!$B$4:$E$8,3,0)</f>
        <v>1</v>
      </c>
      <c r="W46" s="0" t="str">
        <f aca="false">IF(R46=1,M46,(IF(S46=1,N46,(IF(T46=1,O46,(IF(U46=1,P46,Q46)))))))</f>
        <v>Falmouth Hospital</v>
      </c>
      <c r="X46" s="34" t="n">
        <f aca="false">INDEX($C46:$G46,1,MATCH(W46,$C$3:$G$3,0))</f>
        <v>0.00280478395061728</v>
      </c>
      <c r="Y46" s="0" t="n">
        <f aca="false">VLOOKUP(M46,Parameters!$B$4:$E$8,4,0)</f>
        <v>0</v>
      </c>
      <c r="Z46" s="0" t="n">
        <f aca="false">VLOOKUP(N46,Parameters!$B$4:$E$8,4,0)</f>
        <v>1</v>
      </c>
      <c r="AA46" s="0" t="n">
        <f aca="false">VLOOKUP(O46,Parameters!$B$4:$E$8,4,0)</f>
        <v>0</v>
      </c>
      <c r="AB46" s="0" t="n">
        <f aca="false">VLOOKUP(P46,Parameters!$B$4:$E$8,4,0)</f>
        <v>1</v>
      </c>
      <c r="AC46" s="32" t="n">
        <f aca="false">VLOOKUP(Q46,Parameters!$B$4:$E$8,4,0)</f>
        <v>1</v>
      </c>
      <c r="AD46" s="0" t="str">
        <f aca="false">IF(Y46=1,M46,(IF(Z46=1,N46,(IF(AA46=1,O46,(IF(AB46=1,P46,Q46)))))))</f>
        <v>Camborne and Redruth Community Hospital</v>
      </c>
      <c r="AE46" s="34" t="n">
        <f aca="false">INDEX($C46:$G46,1,MATCH(AD46,$C$3:$G$3,0))</f>
        <v>0.0154320987654321</v>
      </c>
    </row>
    <row r="47" customFormat="false" ht="15" hidden="false" customHeight="false" outlineLevel="0" collapsed="false">
      <c r="A47" s="32" t="s">
        <v>338</v>
      </c>
      <c r="B47" s="33" t="n">
        <f aca="false">COUNTIF('Attendance Data'!$B$2:$B$301,Model!A47)</f>
        <v>1</v>
      </c>
      <c r="C47" s="7" t="n">
        <f aca="false">AVERAGEIFS('Driving Travel Time Matrix'!D$4:D$303,'Driving Travel Time Matrix'!$C$4:$C$303,$A47)</f>
        <v>0.0358449074074074</v>
      </c>
      <c r="D47" s="7" t="n">
        <f aca="false">AVERAGEIFS('Driving Travel Time Matrix'!E$4:E$303,'Driving Travel Time Matrix'!$C$4:$C$303,$A47)</f>
        <v>0.0165509259259259</v>
      </c>
      <c r="E47" s="7" t="n">
        <f aca="false">AVERAGEIFS('Driving Travel Time Matrix'!F$4:F$303,'Driving Travel Time Matrix'!$C$4:$C$303,$A47)</f>
        <v>0.016087962962963</v>
      </c>
      <c r="F47" s="7" t="n">
        <f aca="false">AVERAGEIFS('Driving Travel Time Matrix'!G$4:G$303,'Driving Travel Time Matrix'!$C$4:$C$303,$A47)</f>
        <v>0.00346064814814815</v>
      </c>
      <c r="G47" s="34" t="n">
        <f aca="false">AVERAGEIFS('Driving Travel Time Matrix'!H$4:H$303,'Driving Travel Time Matrix'!$C$4:$C$303,$A47)</f>
        <v>0.0275578703703704</v>
      </c>
      <c r="H47" s="7" t="n">
        <f aca="false">SMALL($C47:$G47,1)</f>
        <v>0.00346064814814815</v>
      </c>
      <c r="I47" s="7" t="n">
        <f aca="false">SMALL($C47:$G47,2)</f>
        <v>0.016087962962963</v>
      </c>
      <c r="J47" s="7" t="n">
        <f aca="false">SMALL($C47:$G47,3)</f>
        <v>0.0165509259259259</v>
      </c>
      <c r="K47" s="7" t="n">
        <f aca="false">SMALL($C47:$G47,4)</f>
        <v>0.0275578703703704</v>
      </c>
      <c r="L47" s="34" t="n">
        <f aca="false">SMALL($C47:$G47,5)</f>
        <v>0.0358449074074074</v>
      </c>
      <c r="M47" s="0" t="str">
        <f aca="false">INDEX($C$3:$G$3,1,MATCH(H47,$C47:$G47,0))</f>
        <v>Falmouth Hospital</v>
      </c>
      <c r="N47" s="0" t="str">
        <f aca="false">INDEX($C$3:$G$3,1,MATCH(I47,$C47:$G47,0))</f>
        <v>Camborne and Redruth Community Hospital</v>
      </c>
      <c r="O47" s="0" t="str">
        <f aca="false">INDEX($C$3:$G$3,1,MATCH(J47,$C47:$G47,0))</f>
        <v>Helston Community Hospital</v>
      </c>
      <c r="P47" s="0" t="str">
        <f aca="false">INDEX($C$3:$G$3,1,MATCH(K47,$C47:$G47,0))</f>
        <v>Newquay Hospital</v>
      </c>
      <c r="Q47" s="32" t="str">
        <f aca="false">INDEX($C$3:$G$3,1,MATCH(L47,$C47:$G47,0))</f>
        <v>St Mary's Community Hospital</v>
      </c>
      <c r="R47" s="0" t="n">
        <f aca="false">VLOOKUP(M47,Parameters!$B$4:$E$8,3,0)</f>
        <v>1</v>
      </c>
      <c r="S47" s="0" t="n">
        <f aca="false">VLOOKUP(N47,Parameters!$B$4:$E$8,3,0)</f>
        <v>1</v>
      </c>
      <c r="T47" s="0" t="n">
        <f aca="false">VLOOKUP(O47,Parameters!$B$4:$E$8,3,0)</f>
        <v>1</v>
      </c>
      <c r="U47" s="0" t="n">
        <f aca="false">VLOOKUP(P47,Parameters!$B$4:$E$8,3,0)</f>
        <v>1</v>
      </c>
      <c r="V47" s="32" t="n">
        <f aca="false">VLOOKUP(Q47,Parameters!$B$4:$E$8,3,0)</f>
        <v>1</v>
      </c>
      <c r="W47" s="0" t="str">
        <f aca="false">IF(R47=1,M47,(IF(S47=1,N47,(IF(T47=1,O47,(IF(U47=1,P47,Q47)))))))</f>
        <v>Falmouth Hospital</v>
      </c>
      <c r="X47" s="34" t="n">
        <f aca="false">INDEX($C47:$G47,1,MATCH(W47,$C$3:$G$3,0))</f>
        <v>0.00346064814814815</v>
      </c>
      <c r="Y47" s="0" t="n">
        <f aca="false">VLOOKUP(M47,Parameters!$B$4:$E$8,4,0)</f>
        <v>0</v>
      </c>
      <c r="Z47" s="0" t="n">
        <f aca="false">VLOOKUP(N47,Parameters!$B$4:$E$8,4,0)</f>
        <v>1</v>
      </c>
      <c r="AA47" s="0" t="n">
        <f aca="false">VLOOKUP(O47,Parameters!$B$4:$E$8,4,0)</f>
        <v>0</v>
      </c>
      <c r="AB47" s="0" t="n">
        <f aca="false">VLOOKUP(P47,Parameters!$B$4:$E$8,4,0)</f>
        <v>1</v>
      </c>
      <c r="AC47" s="32" t="n">
        <f aca="false">VLOOKUP(Q47,Parameters!$B$4:$E$8,4,0)</f>
        <v>1</v>
      </c>
      <c r="AD47" s="0" t="str">
        <f aca="false">IF(Y47=1,M47,(IF(Z47=1,N47,(IF(AA47=1,O47,(IF(AB47=1,P47,Q47)))))))</f>
        <v>Camborne and Redruth Community Hospital</v>
      </c>
      <c r="AE47" s="34" t="n">
        <f aca="false">INDEX($C47:$G47,1,MATCH(AD47,$C$3:$G$3,0))</f>
        <v>0.016087962962963</v>
      </c>
    </row>
    <row r="48" customFormat="false" ht="15" hidden="false" customHeight="false" outlineLevel="0" collapsed="false">
      <c r="A48" s="32" t="s">
        <v>339</v>
      </c>
      <c r="B48" s="33" t="n">
        <f aca="false">COUNTIF('Attendance Data'!$B$2:$B$301,Model!A48)</f>
        <v>2</v>
      </c>
      <c r="C48" s="7" t="n">
        <f aca="false">AVERAGEIFS('Driving Travel Time Matrix'!D$4:D$303,'Driving Travel Time Matrix'!$C$4:$C$303,$A48)</f>
        <v>0.0294097222222222</v>
      </c>
      <c r="D48" s="7" t="n">
        <f aca="false">AVERAGEIFS('Driving Travel Time Matrix'!E$4:E$303,'Driving Travel Time Matrix'!$C$4:$C$303,$A48)</f>
        <v>0.0205613425925926</v>
      </c>
      <c r="E48" s="7" t="n">
        <f aca="false">AVERAGEIFS('Driving Travel Time Matrix'!F$4:F$303,'Driving Travel Time Matrix'!$C$4:$C$303,$A48)</f>
        <v>0.0101851851851852</v>
      </c>
      <c r="F48" s="7" t="n">
        <f aca="false">AVERAGEIFS('Driving Travel Time Matrix'!G$4:G$303,'Driving Travel Time Matrix'!$C$4:$C$303,$A48)</f>
        <v>0.0136631944444444</v>
      </c>
      <c r="G48" s="34" t="n">
        <f aca="false">AVERAGEIFS('Driving Travel Time Matrix'!H$4:H$303,'Driving Travel Time Matrix'!$C$4:$C$303,$A48)</f>
        <v>0.0161226851851852</v>
      </c>
      <c r="H48" s="7" t="n">
        <f aca="false">SMALL($C48:$G48,1)</f>
        <v>0.0101851851851852</v>
      </c>
      <c r="I48" s="7" t="n">
        <f aca="false">SMALL($C48:$G48,2)</f>
        <v>0.0136631944444444</v>
      </c>
      <c r="J48" s="7" t="n">
        <f aca="false">SMALL($C48:$G48,3)</f>
        <v>0.0161226851851852</v>
      </c>
      <c r="K48" s="7" t="n">
        <f aca="false">SMALL($C48:$G48,4)</f>
        <v>0.0205613425925926</v>
      </c>
      <c r="L48" s="34" t="n">
        <f aca="false">SMALL($C48:$G48,5)</f>
        <v>0.0294097222222222</v>
      </c>
      <c r="M48" s="0" t="str">
        <f aca="false">INDEX($C$3:$G$3,1,MATCH(H48,$C48:$G48,0))</f>
        <v>Camborne and Redruth Community Hospital</v>
      </c>
      <c r="N48" s="0" t="str">
        <f aca="false">INDEX($C$3:$G$3,1,MATCH(I48,$C48:$G48,0))</f>
        <v>Falmouth Hospital</v>
      </c>
      <c r="O48" s="0" t="str">
        <f aca="false">INDEX($C$3:$G$3,1,MATCH(J48,$C48:$G48,0))</f>
        <v>Newquay Hospital</v>
      </c>
      <c r="P48" s="0" t="str">
        <f aca="false">INDEX($C$3:$G$3,1,MATCH(K48,$C48:$G48,0))</f>
        <v>Helston Community Hospital</v>
      </c>
      <c r="Q48" s="32" t="str">
        <f aca="false">INDEX($C$3:$G$3,1,MATCH(L48,$C48:$G48,0))</f>
        <v>St Mary's Community Hospital</v>
      </c>
      <c r="R48" s="0" t="n">
        <f aca="false">VLOOKUP(M48,Parameters!$B$4:$E$8,3,0)</f>
        <v>1</v>
      </c>
      <c r="S48" s="0" t="n">
        <f aca="false">VLOOKUP(N48,Parameters!$B$4:$E$8,3,0)</f>
        <v>1</v>
      </c>
      <c r="T48" s="0" t="n">
        <f aca="false">VLOOKUP(O48,Parameters!$B$4:$E$8,3,0)</f>
        <v>1</v>
      </c>
      <c r="U48" s="0" t="n">
        <f aca="false">VLOOKUP(P48,Parameters!$B$4:$E$8,3,0)</f>
        <v>1</v>
      </c>
      <c r="V48" s="32" t="n">
        <f aca="false">VLOOKUP(Q48,Parameters!$B$4:$E$8,3,0)</f>
        <v>1</v>
      </c>
      <c r="W48" s="0" t="str">
        <f aca="false">IF(R48=1,M48,(IF(S48=1,N48,(IF(T48=1,O48,(IF(U48=1,P48,Q48)))))))</f>
        <v>Camborne and Redruth Community Hospital</v>
      </c>
      <c r="X48" s="34" t="n">
        <f aca="false">INDEX($C48:$G48,1,MATCH(W48,$C$3:$G$3,0))</f>
        <v>0.0101851851851852</v>
      </c>
      <c r="Y48" s="0" t="n">
        <f aca="false">VLOOKUP(M48,Parameters!$B$4:$E$8,4,0)</f>
        <v>1</v>
      </c>
      <c r="Z48" s="0" t="n">
        <f aca="false">VLOOKUP(N48,Parameters!$B$4:$E$8,4,0)</f>
        <v>0</v>
      </c>
      <c r="AA48" s="0" t="n">
        <f aca="false">VLOOKUP(O48,Parameters!$B$4:$E$8,4,0)</f>
        <v>1</v>
      </c>
      <c r="AB48" s="0" t="n">
        <f aca="false">VLOOKUP(P48,Parameters!$B$4:$E$8,4,0)</f>
        <v>0</v>
      </c>
      <c r="AC48" s="32" t="n">
        <f aca="false">VLOOKUP(Q48,Parameters!$B$4:$E$8,4,0)</f>
        <v>1</v>
      </c>
      <c r="AD48" s="0" t="str">
        <f aca="false">IF(Y48=1,M48,(IF(Z48=1,N48,(IF(AA48=1,O48,(IF(AB48=1,P48,Q48)))))))</f>
        <v>Camborne and Redruth Community Hospital</v>
      </c>
      <c r="AE48" s="34" t="n">
        <f aca="false">INDEX($C48:$G48,1,MATCH(AD48,$C$3:$G$3,0))</f>
        <v>0.0101851851851852</v>
      </c>
    </row>
    <row r="49" customFormat="false" ht="15" hidden="false" customHeight="false" outlineLevel="0" collapsed="false">
      <c r="A49" s="32" t="s">
        <v>340</v>
      </c>
      <c r="B49" s="33" t="n">
        <f aca="false">COUNTIF('Attendance Data'!$B$2:$B$301,Model!A49)</f>
        <v>7</v>
      </c>
      <c r="C49" s="7" t="n">
        <f aca="false">AVERAGEIFS('Driving Travel Time Matrix'!D$4:D$303,'Driving Travel Time Matrix'!$C$4:$C$303,$A49)</f>
        <v>0.0322602513227513</v>
      </c>
      <c r="D49" s="7" t="n">
        <f aca="false">AVERAGEIFS('Driving Travel Time Matrix'!E$4:E$303,'Driving Travel Time Matrix'!$C$4:$C$303,$A49)</f>
        <v>0.020610119047619</v>
      </c>
      <c r="E49" s="7" t="n">
        <f aca="false">AVERAGEIFS('Driving Travel Time Matrix'!F$4:F$303,'Driving Travel Time Matrix'!$C$4:$C$303,$A49)</f>
        <v>0.0130357142857143</v>
      </c>
      <c r="F49" s="7" t="n">
        <f aca="false">AVERAGEIFS('Driving Travel Time Matrix'!G$4:G$303,'Driving Travel Time Matrix'!$C$4:$C$303,$A49)</f>
        <v>0.0137119708994709</v>
      </c>
      <c r="G49" s="34" t="n">
        <f aca="false">AVERAGEIFS('Driving Travel Time Matrix'!H$4:H$303,'Driving Travel Time Matrix'!$C$4:$C$303,$A49)</f>
        <v>0.0175925925925926</v>
      </c>
      <c r="H49" s="7" t="n">
        <f aca="false">SMALL($C49:$G49,1)</f>
        <v>0.0130357142857143</v>
      </c>
      <c r="I49" s="7" t="n">
        <f aca="false">SMALL($C49:$G49,2)</f>
        <v>0.0137119708994709</v>
      </c>
      <c r="J49" s="7" t="n">
        <f aca="false">SMALL($C49:$G49,3)</f>
        <v>0.0175925925925926</v>
      </c>
      <c r="K49" s="7" t="n">
        <f aca="false">SMALL($C49:$G49,4)</f>
        <v>0.020610119047619</v>
      </c>
      <c r="L49" s="34" t="n">
        <f aca="false">SMALL($C49:$G49,5)</f>
        <v>0.0322602513227513</v>
      </c>
      <c r="M49" s="0" t="str">
        <f aca="false">INDEX($C$3:$G$3,1,MATCH(H49,$C49:$G49,0))</f>
        <v>Camborne and Redruth Community Hospital</v>
      </c>
      <c r="N49" s="0" t="str">
        <f aca="false">INDEX($C$3:$G$3,1,MATCH(I49,$C49:$G49,0))</f>
        <v>Falmouth Hospital</v>
      </c>
      <c r="O49" s="0" t="str">
        <f aca="false">INDEX($C$3:$G$3,1,MATCH(J49,$C49:$G49,0))</f>
        <v>Newquay Hospital</v>
      </c>
      <c r="P49" s="0" t="str">
        <f aca="false">INDEX($C$3:$G$3,1,MATCH(K49,$C49:$G49,0))</f>
        <v>Helston Community Hospital</v>
      </c>
      <c r="Q49" s="32" t="str">
        <f aca="false">INDEX($C$3:$G$3,1,MATCH(L49,$C49:$G49,0))</f>
        <v>St Mary's Community Hospital</v>
      </c>
      <c r="R49" s="0" t="n">
        <f aca="false">VLOOKUP(M49,Parameters!$B$4:$E$8,3,0)</f>
        <v>1</v>
      </c>
      <c r="S49" s="0" t="n">
        <f aca="false">VLOOKUP(N49,Parameters!$B$4:$E$8,3,0)</f>
        <v>1</v>
      </c>
      <c r="T49" s="0" t="n">
        <f aca="false">VLOOKUP(O49,Parameters!$B$4:$E$8,3,0)</f>
        <v>1</v>
      </c>
      <c r="U49" s="0" t="n">
        <f aca="false">VLOOKUP(P49,Parameters!$B$4:$E$8,3,0)</f>
        <v>1</v>
      </c>
      <c r="V49" s="32" t="n">
        <f aca="false">VLOOKUP(Q49,Parameters!$B$4:$E$8,3,0)</f>
        <v>1</v>
      </c>
      <c r="W49" s="0" t="str">
        <f aca="false">IF(R49=1,M49,(IF(S49=1,N49,(IF(T49=1,O49,(IF(U49=1,P49,Q49)))))))</f>
        <v>Camborne and Redruth Community Hospital</v>
      </c>
      <c r="X49" s="34" t="n">
        <f aca="false">INDEX($C49:$G49,1,MATCH(W49,$C$3:$G$3,0))</f>
        <v>0.0130357142857143</v>
      </c>
      <c r="Y49" s="0" t="n">
        <f aca="false">VLOOKUP(M49,Parameters!$B$4:$E$8,4,0)</f>
        <v>1</v>
      </c>
      <c r="Z49" s="0" t="n">
        <f aca="false">VLOOKUP(N49,Parameters!$B$4:$E$8,4,0)</f>
        <v>0</v>
      </c>
      <c r="AA49" s="0" t="n">
        <f aca="false">VLOOKUP(O49,Parameters!$B$4:$E$8,4,0)</f>
        <v>1</v>
      </c>
      <c r="AB49" s="0" t="n">
        <f aca="false">VLOOKUP(P49,Parameters!$B$4:$E$8,4,0)</f>
        <v>0</v>
      </c>
      <c r="AC49" s="32" t="n">
        <f aca="false">VLOOKUP(Q49,Parameters!$B$4:$E$8,4,0)</f>
        <v>1</v>
      </c>
      <c r="AD49" s="0" t="str">
        <f aca="false">IF(Y49=1,M49,(IF(Z49=1,N49,(IF(AA49=1,O49,(IF(AB49=1,P49,Q49)))))))</f>
        <v>Camborne and Redruth Community Hospital</v>
      </c>
      <c r="AE49" s="34" t="n">
        <f aca="false">INDEX($C49:$G49,1,MATCH(AD49,$C$3:$G$3,0))</f>
        <v>0.0130357142857143</v>
      </c>
    </row>
    <row r="50" customFormat="false" ht="15" hidden="false" customHeight="false" outlineLevel="0" collapsed="false">
      <c r="A50" s="32" t="s">
        <v>341</v>
      </c>
      <c r="B50" s="33" t="n">
        <f aca="false">COUNTIF('Attendance Data'!$B$2:$B$301,Model!A50)</f>
        <v>2</v>
      </c>
      <c r="C50" s="7" t="n">
        <f aca="false">AVERAGEIFS('Driving Travel Time Matrix'!D$4:D$303,'Driving Travel Time Matrix'!$C$4:$C$303,$A50)</f>
        <v>0.0315914351851852</v>
      </c>
      <c r="D50" s="7" t="n">
        <f aca="false">AVERAGEIFS('Driving Travel Time Matrix'!E$4:E$303,'Driving Travel Time Matrix'!$C$4:$C$303,$A50)</f>
        <v>0.0197800925925926</v>
      </c>
      <c r="E50" s="7" t="n">
        <f aca="false">AVERAGEIFS('Driving Travel Time Matrix'!F$4:F$303,'Driving Travel Time Matrix'!$C$4:$C$303,$A50)</f>
        <v>0.0123668981481481</v>
      </c>
      <c r="F50" s="7" t="n">
        <f aca="false">AVERAGEIFS('Driving Travel Time Matrix'!G$4:G$303,'Driving Travel Time Matrix'!$C$4:$C$303,$A50)</f>
        <v>0.0128819444444444</v>
      </c>
      <c r="G50" s="34" t="n">
        <f aca="false">AVERAGEIFS('Driving Travel Time Matrix'!H$4:H$303,'Driving Travel Time Matrix'!$C$4:$C$303,$A50)</f>
        <v>0.0178819444444444</v>
      </c>
      <c r="H50" s="7" t="n">
        <f aca="false">SMALL($C50:$G50,1)</f>
        <v>0.0123668981481481</v>
      </c>
      <c r="I50" s="7" t="n">
        <f aca="false">SMALL($C50:$G50,2)</f>
        <v>0.0128819444444444</v>
      </c>
      <c r="J50" s="7" t="n">
        <f aca="false">SMALL($C50:$G50,3)</f>
        <v>0.0178819444444444</v>
      </c>
      <c r="K50" s="7" t="n">
        <f aca="false">SMALL($C50:$G50,4)</f>
        <v>0.0197800925925926</v>
      </c>
      <c r="L50" s="34" t="n">
        <f aca="false">SMALL($C50:$G50,5)</f>
        <v>0.0315914351851852</v>
      </c>
      <c r="M50" s="0" t="str">
        <f aca="false">INDEX($C$3:$G$3,1,MATCH(H50,$C50:$G50,0))</f>
        <v>Camborne and Redruth Community Hospital</v>
      </c>
      <c r="N50" s="0" t="str">
        <f aca="false">INDEX($C$3:$G$3,1,MATCH(I50,$C50:$G50,0))</f>
        <v>Falmouth Hospital</v>
      </c>
      <c r="O50" s="0" t="str">
        <f aca="false">INDEX($C$3:$G$3,1,MATCH(J50,$C50:$G50,0))</f>
        <v>Newquay Hospital</v>
      </c>
      <c r="P50" s="0" t="str">
        <f aca="false">INDEX($C$3:$G$3,1,MATCH(K50,$C50:$G50,0))</f>
        <v>Helston Community Hospital</v>
      </c>
      <c r="Q50" s="32" t="str">
        <f aca="false">INDEX($C$3:$G$3,1,MATCH(L50,$C50:$G50,0))</f>
        <v>St Mary's Community Hospital</v>
      </c>
      <c r="R50" s="0" t="n">
        <f aca="false">VLOOKUP(M50,Parameters!$B$4:$E$8,3,0)</f>
        <v>1</v>
      </c>
      <c r="S50" s="0" t="n">
        <f aca="false">VLOOKUP(N50,Parameters!$B$4:$E$8,3,0)</f>
        <v>1</v>
      </c>
      <c r="T50" s="0" t="n">
        <f aca="false">VLOOKUP(O50,Parameters!$B$4:$E$8,3,0)</f>
        <v>1</v>
      </c>
      <c r="U50" s="0" t="n">
        <f aca="false">VLOOKUP(P50,Parameters!$B$4:$E$8,3,0)</f>
        <v>1</v>
      </c>
      <c r="V50" s="32" t="n">
        <f aca="false">VLOOKUP(Q50,Parameters!$B$4:$E$8,3,0)</f>
        <v>1</v>
      </c>
      <c r="W50" s="0" t="str">
        <f aca="false">IF(R50=1,M50,(IF(S50=1,N50,(IF(T50=1,O50,(IF(U50=1,P50,Q50)))))))</f>
        <v>Camborne and Redruth Community Hospital</v>
      </c>
      <c r="X50" s="34" t="n">
        <f aca="false">INDEX($C50:$G50,1,MATCH(W50,$C$3:$G$3,0))</f>
        <v>0.0123668981481481</v>
      </c>
      <c r="Y50" s="0" t="n">
        <f aca="false">VLOOKUP(M50,Parameters!$B$4:$E$8,4,0)</f>
        <v>1</v>
      </c>
      <c r="Z50" s="0" t="n">
        <f aca="false">VLOOKUP(N50,Parameters!$B$4:$E$8,4,0)</f>
        <v>0</v>
      </c>
      <c r="AA50" s="0" t="n">
        <f aca="false">VLOOKUP(O50,Parameters!$B$4:$E$8,4,0)</f>
        <v>1</v>
      </c>
      <c r="AB50" s="0" t="n">
        <f aca="false">VLOOKUP(P50,Parameters!$B$4:$E$8,4,0)</f>
        <v>0</v>
      </c>
      <c r="AC50" s="32" t="n">
        <f aca="false">VLOOKUP(Q50,Parameters!$B$4:$E$8,4,0)</f>
        <v>1</v>
      </c>
      <c r="AD50" s="0" t="str">
        <f aca="false">IF(Y50=1,M50,(IF(Z50=1,N50,(IF(AA50=1,O50,(IF(AB50=1,P50,Q50)))))))</f>
        <v>Camborne and Redruth Community Hospital</v>
      </c>
      <c r="AE50" s="34" t="n">
        <f aca="false">INDEX($C50:$G50,1,MATCH(AD50,$C$3:$G$3,0))</f>
        <v>0.0123668981481481</v>
      </c>
    </row>
    <row r="51" customFormat="false" ht="15" hidden="false" customHeight="false" outlineLevel="0" collapsed="false">
      <c r="A51" s="32" t="s">
        <v>342</v>
      </c>
      <c r="B51" s="33" t="n">
        <f aca="false">COUNTIF('Attendance Data'!$B$2:$B$301,Model!A51)</f>
        <v>11</v>
      </c>
      <c r="C51" s="7" t="n">
        <f aca="false">AVERAGEIFS('Driving Travel Time Matrix'!D$4:D$303,'Driving Travel Time Matrix'!$C$4:$C$303,$A51)</f>
        <v>0.0553545875420875</v>
      </c>
      <c r="D51" s="7" t="n">
        <f aca="false">AVERAGEIFS('Driving Travel Time Matrix'!E$4:E$303,'Driving Travel Time Matrix'!$C$4:$C$303,$A51)</f>
        <v>0.0505923821548822</v>
      </c>
      <c r="E51" s="7" t="n">
        <f aca="false">AVERAGEIFS('Driving Travel Time Matrix'!F$4:F$303,'Driving Travel Time Matrix'!$C$4:$C$303,$A51)</f>
        <v>0.0361300505050505</v>
      </c>
      <c r="F51" s="7" t="n">
        <f aca="false">AVERAGEIFS('Driving Travel Time Matrix'!G$4:G$303,'Driving Travel Time Matrix'!$C$4:$C$303,$A51)</f>
        <v>0.0462121212121212</v>
      </c>
      <c r="G51" s="34" t="n">
        <f aca="false">AVERAGEIFS('Driving Travel Time Matrix'!H$4:H$303,'Driving Travel Time Matrix'!$C$4:$C$303,$A51)</f>
        <v>0.0406313131313131</v>
      </c>
      <c r="H51" s="7" t="n">
        <f aca="false">SMALL($C51:$G51,1)</f>
        <v>0.0361300505050505</v>
      </c>
      <c r="I51" s="7" t="n">
        <f aca="false">SMALL($C51:$G51,2)</f>
        <v>0.0406313131313131</v>
      </c>
      <c r="J51" s="7" t="n">
        <f aca="false">SMALL($C51:$G51,3)</f>
        <v>0.0462121212121212</v>
      </c>
      <c r="K51" s="7" t="n">
        <f aca="false">SMALL($C51:$G51,4)</f>
        <v>0.0505923821548822</v>
      </c>
      <c r="L51" s="34" t="n">
        <f aca="false">SMALL($C51:$G51,5)</f>
        <v>0.0553545875420875</v>
      </c>
      <c r="M51" s="0" t="str">
        <f aca="false">INDEX($C$3:$G$3,1,MATCH(H51,$C51:$G51,0))</f>
        <v>Camborne and Redruth Community Hospital</v>
      </c>
      <c r="N51" s="0" t="str">
        <f aca="false">INDEX($C$3:$G$3,1,MATCH(I51,$C51:$G51,0))</f>
        <v>Newquay Hospital</v>
      </c>
      <c r="O51" s="0" t="str">
        <f aca="false">INDEX($C$3:$G$3,1,MATCH(J51,$C51:$G51,0))</f>
        <v>Falmouth Hospital</v>
      </c>
      <c r="P51" s="0" t="str">
        <f aca="false">INDEX($C$3:$G$3,1,MATCH(K51,$C51:$G51,0))</f>
        <v>Helston Community Hospital</v>
      </c>
      <c r="Q51" s="32" t="str">
        <f aca="false">INDEX($C$3:$G$3,1,MATCH(L51,$C51:$G51,0))</f>
        <v>St Mary's Community Hospital</v>
      </c>
      <c r="R51" s="0" t="n">
        <f aca="false">VLOOKUP(M51,Parameters!$B$4:$E$8,3,0)</f>
        <v>1</v>
      </c>
      <c r="S51" s="0" t="n">
        <f aca="false">VLOOKUP(N51,Parameters!$B$4:$E$8,3,0)</f>
        <v>1</v>
      </c>
      <c r="T51" s="0" t="n">
        <f aca="false">VLOOKUP(O51,Parameters!$B$4:$E$8,3,0)</f>
        <v>1</v>
      </c>
      <c r="U51" s="0" t="n">
        <f aca="false">VLOOKUP(P51,Parameters!$B$4:$E$8,3,0)</f>
        <v>1</v>
      </c>
      <c r="V51" s="32" t="n">
        <f aca="false">VLOOKUP(Q51,Parameters!$B$4:$E$8,3,0)</f>
        <v>1</v>
      </c>
      <c r="W51" s="0" t="str">
        <f aca="false">IF(R51=1,M51,(IF(S51=1,N51,(IF(T51=1,O51,(IF(U51=1,P51,Q51)))))))</f>
        <v>Camborne and Redruth Community Hospital</v>
      </c>
      <c r="X51" s="34" t="n">
        <f aca="false">INDEX($C51:$G51,1,MATCH(W51,$C$3:$G$3,0))</f>
        <v>0.0361300505050505</v>
      </c>
      <c r="Y51" s="0" t="n">
        <f aca="false">VLOOKUP(M51,Parameters!$B$4:$E$8,4,0)</f>
        <v>1</v>
      </c>
      <c r="Z51" s="0" t="n">
        <f aca="false">VLOOKUP(N51,Parameters!$B$4:$E$8,4,0)</f>
        <v>1</v>
      </c>
      <c r="AA51" s="0" t="n">
        <f aca="false">VLOOKUP(O51,Parameters!$B$4:$E$8,4,0)</f>
        <v>0</v>
      </c>
      <c r="AB51" s="0" t="n">
        <f aca="false">VLOOKUP(P51,Parameters!$B$4:$E$8,4,0)</f>
        <v>0</v>
      </c>
      <c r="AC51" s="32" t="n">
        <f aca="false">VLOOKUP(Q51,Parameters!$B$4:$E$8,4,0)</f>
        <v>1</v>
      </c>
      <c r="AD51" s="0" t="str">
        <f aca="false">IF(Y51=1,M51,(IF(Z51=1,N51,(IF(AA51=1,O51,(IF(AB51=1,P51,Q51)))))))</f>
        <v>Camborne and Redruth Community Hospital</v>
      </c>
      <c r="AE51" s="34" t="n">
        <f aca="false">INDEX($C51:$G51,1,MATCH(AD51,$C$3:$G$3,0))</f>
        <v>0.0361300505050505</v>
      </c>
    </row>
    <row r="52" customFormat="false" ht="15" hidden="false" customHeight="false" outlineLevel="0" collapsed="false">
      <c r="A52" s="32" t="s">
        <v>343</v>
      </c>
      <c r="B52" s="33" t="n">
        <f aca="false">COUNTIF('Attendance Data'!$B$2:$B$301,Model!A52)</f>
        <v>13</v>
      </c>
      <c r="C52" s="7" t="n">
        <f aca="false">AVERAGEIFS('Driving Travel Time Matrix'!D$4:D$303,'Driving Travel Time Matrix'!$C$4:$C$303,$A52)</f>
        <v>0.0296785968660969</v>
      </c>
      <c r="D52" s="7" t="n">
        <f aca="false">AVERAGEIFS('Driving Travel Time Matrix'!E$4:E$303,'Driving Travel Time Matrix'!$C$4:$C$303,$A52)</f>
        <v>0.0249679487179487</v>
      </c>
      <c r="E52" s="7" t="n">
        <f aca="false">AVERAGEIFS('Driving Travel Time Matrix'!F$4:F$303,'Driving Travel Time Matrix'!$C$4:$C$303,$A52)</f>
        <v>0.0104540598290598</v>
      </c>
      <c r="F52" s="7" t="n">
        <f aca="false">AVERAGEIFS('Driving Travel Time Matrix'!G$4:G$303,'Driving Travel Time Matrix'!$C$4:$C$303,$A52)</f>
        <v>0.0208360042735043</v>
      </c>
      <c r="G52" s="34" t="n">
        <f aca="false">AVERAGEIFS('Driving Travel Time Matrix'!H$4:H$303,'Driving Travel Time Matrix'!$C$4:$C$303,$A52)</f>
        <v>0.00998486467236467</v>
      </c>
      <c r="H52" s="7" t="n">
        <f aca="false">SMALL($C52:$G52,1)</f>
        <v>0.00998486467236467</v>
      </c>
      <c r="I52" s="7" t="n">
        <f aca="false">SMALL($C52:$G52,2)</f>
        <v>0.0104540598290598</v>
      </c>
      <c r="J52" s="7" t="n">
        <f aca="false">SMALL($C52:$G52,3)</f>
        <v>0.0208360042735043</v>
      </c>
      <c r="K52" s="7" t="n">
        <f aca="false">SMALL($C52:$G52,4)</f>
        <v>0.0249679487179487</v>
      </c>
      <c r="L52" s="34" t="n">
        <f aca="false">SMALL($C52:$G52,5)</f>
        <v>0.0296785968660969</v>
      </c>
      <c r="M52" s="0" t="str">
        <f aca="false">INDEX($C$3:$G$3,1,MATCH(H52,$C52:$G52,0))</f>
        <v>Newquay Hospital</v>
      </c>
      <c r="N52" s="0" t="str">
        <f aca="false">INDEX($C$3:$G$3,1,MATCH(I52,$C52:$G52,0))</f>
        <v>Camborne and Redruth Community Hospital</v>
      </c>
      <c r="O52" s="0" t="str">
        <f aca="false">INDEX($C$3:$G$3,1,MATCH(J52,$C52:$G52,0))</f>
        <v>Falmouth Hospital</v>
      </c>
      <c r="P52" s="0" t="str">
        <f aca="false">INDEX($C$3:$G$3,1,MATCH(K52,$C52:$G52,0))</f>
        <v>Helston Community Hospital</v>
      </c>
      <c r="Q52" s="32" t="str">
        <f aca="false">INDEX($C$3:$G$3,1,MATCH(L52,$C52:$G52,0))</f>
        <v>St Mary's Community Hospital</v>
      </c>
      <c r="R52" s="0" t="n">
        <f aca="false">VLOOKUP(M52,Parameters!$B$4:$E$8,3,0)</f>
        <v>1</v>
      </c>
      <c r="S52" s="0" t="n">
        <f aca="false">VLOOKUP(N52,Parameters!$B$4:$E$8,3,0)</f>
        <v>1</v>
      </c>
      <c r="T52" s="0" t="n">
        <f aca="false">VLOOKUP(O52,Parameters!$B$4:$E$8,3,0)</f>
        <v>1</v>
      </c>
      <c r="U52" s="0" t="n">
        <f aca="false">VLOOKUP(P52,Parameters!$B$4:$E$8,3,0)</f>
        <v>1</v>
      </c>
      <c r="V52" s="32" t="n">
        <f aca="false">VLOOKUP(Q52,Parameters!$B$4:$E$8,3,0)</f>
        <v>1</v>
      </c>
      <c r="W52" s="0" t="str">
        <f aca="false">IF(R52=1,M52,(IF(S52=1,N52,(IF(T52=1,O52,(IF(U52=1,P52,Q52)))))))</f>
        <v>Newquay Hospital</v>
      </c>
      <c r="X52" s="34" t="n">
        <f aca="false">INDEX($C52:$G52,1,MATCH(W52,$C$3:$G$3,0))</f>
        <v>0.00998486467236467</v>
      </c>
      <c r="Y52" s="0" t="n">
        <f aca="false">VLOOKUP(M52,Parameters!$B$4:$E$8,4,0)</f>
        <v>1</v>
      </c>
      <c r="Z52" s="0" t="n">
        <f aca="false">VLOOKUP(N52,Parameters!$B$4:$E$8,4,0)</f>
        <v>1</v>
      </c>
      <c r="AA52" s="0" t="n">
        <f aca="false">VLOOKUP(O52,Parameters!$B$4:$E$8,4,0)</f>
        <v>0</v>
      </c>
      <c r="AB52" s="0" t="n">
        <f aca="false">VLOOKUP(P52,Parameters!$B$4:$E$8,4,0)</f>
        <v>0</v>
      </c>
      <c r="AC52" s="32" t="n">
        <f aca="false">VLOOKUP(Q52,Parameters!$B$4:$E$8,4,0)</f>
        <v>1</v>
      </c>
      <c r="AD52" s="0" t="str">
        <f aca="false">IF(Y52=1,M52,(IF(Z52=1,N52,(IF(AA52=1,O52,(IF(AB52=1,P52,Q52)))))))</f>
        <v>Newquay Hospital</v>
      </c>
      <c r="AE52" s="34" t="n">
        <f aca="false">INDEX($C52:$G52,1,MATCH(AD52,$C$3:$G$3,0))</f>
        <v>0.00998486467236467</v>
      </c>
    </row>
    <row r="53" customFormat="false" ht="15" hidden="false" customHeight="false" outlineLevel="0" collapsed="false">
      <c r="A53" s="32" t="s">
        <v>344</v>
      </c>
      <c r="B53" s="33" t="n">
        <f aca="false">COUNTIF('Attendance Data'!$B$2:$B$301,Model!A53)</f>
        <v>8</v>
      </c>
      <c r="C53" s="7" t="n">
        <f aca="false">AVERAGEIFS('Driving Travel Time Matrix'!D$4:D$303,'Driving Travel Time Matrix'!$C$4:$C$303,$A53)</f>
        <v>0.0339409722222222</v>
      </c>
      <c r="D53" s="7" t="n">
        <f aca="false">AVERAGEIFS('Driving Travel Time Matrix'!E$4:E$303,'Driving Travel Time Matrix'!$C$4:$C$303,$A53)</f>
        <v>0.0291898148148148</v>
      </c>
      <c r="E53" s="7" t="n">
        <f aca="false">AVERAGEIFS('Driving Travel Time Matrix'!F$4:F$303,'Driving Travel Time Matrix'!$C$4:$C$303,$A53)</f>
        <v>0.0147164351851852</v>
      </c>
      <c r="F53" s="7" t="n">
        <f aca="false">AVERAGEIFS('Driving Travel Time Matrix'!G$4:G$303,'Driving Travel Time Matrix'!$C$4:$C$303,$A53)</f>
        <v>0.0242433449074074</v>
      </c>
      <c r="G53" s="34" t="n">
        <f aca="false">AVERAGEIFS('Driving Travel Time Matrix'!H$4:H$303,'Driving Travel Time Matrix'!$C$4:$C$303,$A53)</f>
        <v>0.00828414351851852</v>
      </c>
      <c r="H53" s="7" t="n">
        <f aca="false">SMALL($C53:$G53,1)</f>
        <v>0.00828414351851852</v>
      </c>
      <c r="I53" s="7" t="n">
        <f aca="false">SMALL($C53:$G53,2)</f>
        <v>0.0147164351851852</v>
      </c>
      <c r="J53" s="7" t="n">
        <f aca="false">SMALL($C53:$G53,3)</f>
        <v>0.0242433449074074</v>
      </c>
      <c r="K53" s="7" t="n">
        <f aca="false">SMALL($C53:$G53,4)</f>
        <v>0.0291898148148148</v>
      </c>
      <c r="L53" s="34" t="n">
        <f aca="false">SMALL($C53:$G53,5)</f>
        <v>0.0339409722222222</v>
      </c>
      <c r="M53" s="0" t="str">
        <f aca="false">INDEX($C$3:$G$3,1,MATCH(H53,$C53:$G53,0))</f>
        <v>Newquay Hospital</v>
      </c>
      <c r="N53" s="0" t="str">
        <f aca="false">INDEX($C$3:$G$3,1,MATCH(I53,$C53:$G53,0))</f>
        <v>Camborne and Redruth Community Hospital</v>
      </c>
      <c r="O53" s="0" t="str">
        <f aca="false">INDEX($C$3:$G$3,1,MATCH(J53,$C53:$G53,0))</f>
        <v>Falmouth Hospital</v>
      </c>
      <c r="P53" s="0" t="str">
        <f aca="false">INDEX($C$3:$G$3,1,MATCH(K53,$C53:$G53,0))</f>
        <v>Helston Community Hospital</v>
      </c>
      <c r="Q53" s="32" t="str">
        <f aca="false">INDEX($C$3:$G$3,1,MATCH(L53,$C53:$G53,0))</f>
        <v>St Mary's Community Hospital</v>
      </c>
      <c r="R53" s="0" t="n">
        <f aca="false">VLOOKUP(M53,Parameters!$B$4:$E$8,3,0)</f>
        <v>1</v>
      </c>
      <c r="S53" s="0" t="n">
        <f aca="false">VLOOKUP(N53,Parameters!$B$4:$E$8,3,0)</f>
        <v>1</v>
      </c>
      <c r="T53" s="0" t="n">
        <f aca="false">VLOOKUP(O53,Parameters!$B$4:$E$8,3,0)</f>
        <v>1</v>
      </c>
      <c r="U53" s="0" t="n">
        <f aca="false">VLOOKUP(P53,Parameters!$B$4:$E$8,3,0)</f>
        <v>1</v>
      </c>
      <c r="V53" s="32" t="n">
        <f aca="false">VLOOKUP(Q53,Parameters!$B$4:$E$8,3,0)</f>
        <v>1</v>
      </c>
      <c r="W53" s="0" t="str">
        <f aca="false">IF(R53=1,M53,(IF(S53=1,N53,(IF(T53=1,O53,(IF(U53=1,P53,Q53)))))))</f>
        <v>Newquay Hospital</v>
      </c>
      <c r="X53" s="34" t="n">
        <f aca="false">INDEX($C53:$G53,1,MATCH(W53,$C$3:$G$3,0))</f>
        <v>0.00828414351851852</v>
      </c>
      <c r="Y53" s="0" t="n">
        <f aca="false">VLOOKUP(M53,Parameters!$B$4:$E$8,4,0)</f>
        <v>1</v>
      </c>
      <c r="Z53" s="0" t="n">
        <f aca="false">VLOOKUP(N53,Parameters!$B$4:$E$8,4,0)</f>
        <v>1</v>
      </c>
      <c r="AA53" s="0" t="n">
        <f aca="false">VLOOKUP(O53,Parameters!$B$4:$E$8,4,0)</f>
        <v>0</v>
      </c>
      <c r="AB53" s="0" t="n">
        <f aca="false">VLOOKUP(P53,Parameters!$B$4:$E$8,4,0)</f>
        <v>0</v>
      </c>
      <c r="AC53" s="32" t="n">
        <f aca="false">VLOOKUP(Q53,Parameters!$B$4:$E$8,4,0)</f>
        <v>1</v>
      </c>
      <c r="AD53" s="0" t="str">
        <f aca="false">IF(Y53=1,M53,(IF(Z53=1,N53,(IF(AA53=1,O53,(IF(AB53=1,P53,Q53)))))))</f>
        <v>Newquay Hospital</v>
      </c>
      <c r="AE53" s="34" t="n">
        <f aca="false">INDEX($C53:$G53,1,MATCH(AD53,$C$3:$G$3,0))</f>
        <v>0.00828414351851852</v>
      </c>
    </row>
    <row r="54" customFormat="false" ht="15" hidden="false" customHeight="false" outlineLevel="0" collapsed="false">
      <c r="A54" s="32" t="s">
        <v>345</v>
      </c>
      <c r="B54" s="33" t="n">
        <f aca="false">COUNTIF('Attendance Data'!$B$2:$B$301,Model!A54)</f>
        <v>2</v>
      </c>
      <c r="C54" s="7" t="n">
        <f aca="false">AVERAGEIFS('Driving Travel Time Matrix'!D$4:D$303,'Driving Travel Time Matrix'!$C$4:$C$303,$A54)</f>
        <v>0.0346122685185185</v>
      </c>
      <c r="D54" s="7" t="n">
        <f aca="false">AVERAGEIFS('Driving Travel Time Matrix'!E$4:E$303,'Driving Travel Time Matrix'!$C$4:$C$303,$A54)</f>
        <v>0.0299016203703704</v>
      </c>
      <c r="E54" s="7" t="n">
        <f aca="false">AVERAGEIFS('Driving Travel Time Matrix'!F$4:F$303,'Driving Travel Time Matrix'!$C$4:$C$303,$A54)</f>
        <v>0.0153877314814815</v>
      </c>
      <c r="F54" s="7" t="n">
        <f aca="false">AVERAGEIFS('Driving Travel Time Matrix'!G$4:G$303,'Driving Travel Time Matrix'!$C$4:$C$303,$A54)</f>
        <v>0.0257696759259259</v>
      </c>
      <c r="G54" s="34" t="n">
        <f aca="false">AVERAGEIFS('Driving Travel Time Matrix'!H$4:H$303,'Driving Travel Time Matrix'!$C$4:$C$303,$A54)</f>
        <v>0.00413773148148148</v>
      </c>
      <c r="H54" s="7" t="n">
        <f aca="false">SMALL($C54:$G54,1)</f>
        <v>0.00413773148148148</v>
      </c>
      <c r="I54" s="7" t="n">
        <f aca="false">SMALL($C54:$G54,2)</f>
        <v>0.0153877314814815</v>
      </c>
      <c r="J54" s="7" t="n">
        <f aca="false">SMALL($C54:$G54,3)</f>
        <v>0.0257696759259259</v>
      </c>
      <c r="K54" s="7" t="n">
        <f aca="false">SMALL($C54:$G54,4)</f>
        <v>0.0299016203703704</v>
      </c>
      <c r="L54" s="34" t="n">
        <f aca="false">SMALL($C54:$G54,5)</f>
        <v>0.0346122685185185</v>
      </c>
      <c r="M54" s="0" t="str">
        <f aca="false">INDEX($C$3:$G$3,1,MATCH(H54,$C54:$G54,0))</f>
        <v>Newquay Hospital</v>
      </c>
      <c r="N54" s="0" t="str">
        <f aca="false">INDEX($C$3:$G$3,1,MATCH(I54,$C54:$G54,0))</f>
        <v>Camborne and Redruth Community Hospital</v>
      </c>
      <c r="O54" s="0" t="str">
        <f aca="false">INDEX($C$3:$G$3,1,MATCH(J54,$C54:$G54,0))</f>
        <v>Falmouth Hospital</v>
      </c>
      <c r="P54" s="0" t="str">
        <f aca="false">INDEX($C$3:$G$3,1,MATCH(K54,$C54:$G54,0))</f>
        <v>Helston Community Hospital</v>
      </c>
      <c r="Q54" s="32" t="str">
        <f aca="false">INDEX($C$3:$G$3,1,MATCH(L54,$C54:$G54,0))</f>
        <v>St Mary's Community Hospital</v>
      </c>
      <c r="R54" s="0" t="n">
        <f aca="false">VLOOKUP(M54,Parameters!$B$4:$E$8,3,0)</f>
        <v>1</v>
      </c>
      <c r="S54" s="0" t="n">
        <f aca="false">VLOOKUP(N54,Parameters!$B$4:$E$8,3,0)</f>
        <v>1</v>
      </c>
      <c r="T54" s="0" t="n">
        <f aca="false">VLOOKUP(O54,Parameters!$B$4:$E$8,3,0)</f>
        <v>1</v>
      </c>
      <c r="U54" s="0" t="n">
        <f aca="false">VLOOKUP(P54,Parameters!$B$4:$E$8,3,0)</f>
        <v>1</v>
      </c>
      <c r="V54" s="32" t="n">
        <f aca="false">VLOOKUP(Q54,Parameters!$B$4:$E$8,3,0)</f>
        <v>1</v>
      </c>
      <c r="W54" s="0" t="str">
        <f aca="false">IF(R54=1,M54,(IF(S54=1,N54,(IF(T54=1,O54,(IF(U54=1,P54,Q54)))))))</f>
        <v>Newquay Hospital</v>
      </c>
      <c r="X54" s="34" t="n">
        <f aca="false">INDEX($C54:$G54,1,MATCH(W54,$C$3:$G$3,0))</f>
        <v>0.00413773148148148</v>
      </c>
      <c r="Y54" s="0" t="n">
        <f aca="false">VLOOKUP(M54,Parameters!$B$4:$E$8,4,0)</f>
        <v>1</v>
      </c>
      <c r="Z54" s="0" t="n">
        <f aca="false">VLOOKUP(N54,Parameters!$B$4:$E$8,4,0)</f>
        <v>1</v>
      </c>
      <c r="AA54" s="0" t="n">
        <f aca="false">VLOOKUP(O54,Parameters!$B$4:$E$8,4,0)</f>
        <v>0</v>
      </c>
      <c r="AB54" s="0" t="n">
        <f aca="false">VLOOKUP(P54,Parameters!$B$4:$E$8,4,0)</f>
        <v>0</v>
      </c>
      <c r="AC54" s="32" t="n">
        <f aca="false">VLOOKUP(Q54,Parameters!$B$4:$E$8,4,0)</f>
        <v>1</v>
      </c>
      <c r="AD54" s="0" t="str">
        <f aca="false">IF(Y54=1,M54,(IF(Z54=1,N54,(IF(AA54=1,O54,(IF(AB54=1,P54,Q54)))))))</f>
        <v>Newquay Hospital</v>
      </c>
      <c r="AE54" s="34" t="n">
        <f aca="false">INDEX($C54:$G54,1,MATCH(AD54,$C$3:$G$3,0))</f>
        <v>0.00413773148148148</v>
      </c>
    </row>
    <row r="55" customFormat="false" ht="15" hidden="false" customHeight="false" outlineLevel="0" collapsed="false">
      <c r="A55" s="32" t="s">
        <v>346</v>
      </c>
      <c r="B55" s="33" t="n">
        <f aca="false">COUNTIF('Attendance Data'!$B$2:$B$301,Model!A55)</f>
        <v>3</v>
      </c>
      <c r="C55" s="7" t="n">
        <f aca="false">AVERAGEIFS('Driving Travel Time Matrix'!D$4:D$303,'Driving Travel Time Matrix'!$C$4:$C$303,$A55)</f>
        <v>0.0307986111111111</v>
      </c>
      <c r="D55" s="7" t="n">
        <f aca="false">AVERAGEIFS('Driving Travel Time Matrix'!E$4:E$303,'Driving Travel Time Matrix'!$C$4:$C$303,$A55)</f>
        <v>0.0240509259259259</v>
      </c>
      <c r="E55" s="7" t="n">
        <f aca="false">AVERAGEIFS('Driving Travel Time Matrix'!F$4:F$303,'Driving Travel Time Matrix'!$C$4:$C$303,$A55)</f>
        <v>0.0115740740740741</v>
      </c>
      <c r="F55" s="7" t="n">
        <f aca="false">AVERAGEIFS('Driving Travel Time Matrix'!G$4:G$303,'Driving Travel Time Matrix'!$C$4:$C$303,$A55)</f>
        <v>0.018016975308642</v>
      </c>
      <c r="G55" s="34" t="n">
        <f aca="false">AVERAGEIFS('Driving Travel Time Matrix'!H$4:H$303,'Driving Travel Time Matrix'!$C$4:$C$303,$A55)</f>
        <v>0.0120987654320988</v>
      </c>
      <c r="H55" s="7" t="n">
        <f aca="false">SMALL($C55:$G55,1)</f>
        <v>0.0115740740740741</v>
      </c>
      <c r="I55" s="7" t="n">
        <f aca="false">SMALL($C55:$G55,2)</f>
        <v>0.0120987654320988</v>
      </c>
      <c r="J55" s="7" t="n">
        <f aca="false">SMALL($C55:$G55,3)</f>
        <v>0.018016975308642</v>
      </c>
      <c r="K55" s="7" t="n">
        <f aca="false">SMALL($C55:$G55,4)</f>
        <v>0.0240509259259259</v>
      </c>
      <c r="L55" s="34" t="n">
        <f aca="false">SMALL($C55:$G55,5)</f>
        <v>0.0307986111111111</v>
      </c>
      <c r="M55" s="0" t="str">
        <f aca="false">INDEX($C$3:$G$3,1,MATCH(H55,$C55:$G55,0))</f>
        <v>Camborne and Redruth Community Hospital</v>
      </c>
      <c r="N55" s="0" t="str">
        <f aca="false">INDEX($C$3:$G$3,1,MATCH(I55,$C55:$G55,0))</f>
        <v>Newquay Hospital</v>
      </c>
      <c r="O55" s="0" t="str">
        <f aca="false">INDEX($C$3:$G$3,1,MATCH(J55,$C55:$G55,0))</f>
        <v>Falmouth Hospital</v>
      </c>
      <c r="P55" s="0" t="str">
        <f aca="false">INDEX($C$3:$G$3,1,MATCH(K55,$C55:$G55,0))</f>
        <v>Helston Community Hospital</v>
      </c>
      <c r="Q55" s="32" t="str">
        <f aca="false">INDEX($C$3:$G$3,1,MATCH(L55,$C55:$G55,0))</f>
        <v>St Mary's Community Hospital</v>
      </c>
      <c r="R55" s="0" t="n">
        <f aca="false">VLOOKUP(M55,Parameters!$B$4:$E$8,3,0)</f>
        <v>1</v>
      </c>
      <c r="S55" s="0" t="n">
        <f aca="false">VLOOKUP(N55,Parameters!$B$4:$E$8,3,0)</f>
        <v>1</v>
      </c>
      <c r="T55" s="0" t="n">
        <f aca="false">VLOOKUP(O55,Parameters!$B$4:$E$8,3,0)</f>
        <v>1</v>
      </c>
      <c r="U55" s="0" t="n">
        <f aca="false">VLOOKUP(P55,Parameters!$B$4:$E$8,3,0)</f>
        <v>1</v>
      </c>
      <c r="V55" s="32" t="n">
        <f aca="false">VLOOKUP(Q55,Parameters!$B$4:$E$8,3,0)</f>
        <v>1</v>
      </c>
      <c r="W55" s="0" t="str">
        <f aca="false">IF(R55=1,M55,(IF(S55=1,N55,(IF(T55=1,O55,(IF(U55=1,P55,Q55)))))))</f>
        <v>Camborne and Redruth Community Hospital</v>
      </c>
      <c r="X55" s="34" t="n">
        <f aca="false">INDEX($C55:$G55,1,MATCH(W55,$C$3:$G$3,0))</f>
        <v>0.0115740740740741</v>
      </c>
      <c r="Y55" s="0" t="n">
        <f aca="false">VLOOKUP(M55,Parameters!$B$4:$E$8,4,0)</f>
        <v>1</v>
      </c>
      <c r="Z55" s="0" t="n">
        <f aca="false">VLOOKUP(N55,Parameters!$B$4:$E$8,4,0)</f>
        <v>1</v>
      </c>
      <c r="AA55" s="0" t="n">
        <f aca="false">VLOOKUP(O55,Parameters!$B$4:$E$8,4,0)</f>
        <v>0</v>
      </c>
      <c r="AB55" s="0" t="n">
        <f aca="false">VLOOKUP(P55,Parameters!$B$4:$E$8,4,0)</f>
        <v>0</v>
      </c>
      <c r="AC55" s="32" t="n">
        <f aca="false">VLOOKUP(Q55,Parameters!$B$4:$E$8,4,0)</f>
        <v>1</v>
      </c>
      <c r="AD55" s="0" t="str">
        <f aca="false">IF(Y55=1,M55,(IF(Z55=1,N55,(IF(AA55=1,O55,(IF(AB55=1,P55,Q55)))))))</f>
        <v>Camborne and Redruth Community Hospital</v>
      </c>
      <c r="AE55" s="34" t="n">
        <f aca="false">INDEX($C55:$G55,1,MATCH(AD55,$C$3:$G$3,0))</f>
        <v>0.0115740740740741</v>
      </c>
    </row>
    <row r="56" customFormat="false" ht="15" hidden="false" customHeight="false" outlineLevel="0" collapsed="false">
      <c r="A56" s="32" t="s">
        <v>347</v>
      </c>
      <c r="B56" s="33" t="n">
        <f aca="false">COUNTIF('Attendance Data'!$B$2:$B$301,Model!A56)</f>
        <v>2</v>
      </c>
      <c r="C56" s="7" t="n">
        <f aca="false">AVERAGEIFS('Driving Travel Time Matrix'!D$4:D$303,'Driving Travel Time Matrix'!$C$4:$C$303,$A56)</f>
        <v>0.0342418981481481</v>
      </c>
      <c r="D56" s="7" t="n">
        <f aca="false">AVERAGEIFS('Driving Travel Time Matrix'!E$4:E$303,'Driving Travel Time Matrix'!$C$4:$C$303,$A56)</f>
        <v>0.02953125</v>
      </c>
      <c r="E56" s="7" t="n">
        <f aca="false">AVERAGEIFS('Driving Travel Time Matrix'!F$4:F$303,'Driving Travel Time Matrix'!$C$4:$C$303,$A56)</f>
        <v>0.0150173611111111</v>
      </c>
      <c r="F56" s="7" t="n">
        <f aca="false">AVERAGEIFS('Driving Travel Time Matrix'!G$4:G$303,'Driving Travel Time Matrix'!$C$4:$C$303,$A56)</f>
        <v>0.0253993055555556</v>
      </c>
      <c r="G56" s="34" t="n">
        <f aca="false">AVERAGEIFS('Driving Travel Time Matrix'!H$4:H$303,'Driving Travel Time Matrix'!$C$4:$C$303,$A56)</f>
        <v>0.00388888888888889</v>
      </c>
      <c r="H56" s="7" t="n">
        <f aca="false">SMALL($C56:$G56,1)</f>
        <v>0.00388888888888889</v>
      </c>
      <c r="I56" s="7" t="n">
        <f aca="false">SMALL($C56:$G56,2)</f>
        <v>0.0150173611111111</v>
      </c>
      <c r="J56" s="7" t="n">
        <f aca="false">SMALL($C56:$G56,3)</f>
        <v>0.0253993055555556</v>
      </c>
      <c r="K56" s="7" t="n">
        <f aca="false">SMALL($C56:$G56,4)</f>
        <v>0.02953125</v>
      </c>
      <c r="L56" s="34" t="n">
        <f aca="false">SMALL($C56:$G56,5)</f>
        <v>0.0342418981481481</v>
      </c>
      <c r="M56" s="0" t="str">
        <f aca="false">INDEX($C$3:$G$3,1,MATCH(H56,$C56:$G56,0))</f>
        <v>Newquay Hospital</v>
      </c>
      <c r="N56" s="0" t="str">
        <f aca="false">INDEX($C$3:$G$3,1,MATCH(I56,$C56:$G56,0))</f>
        <v>Camborne and Redruth Community Hospital</v>
      </c>
      <c r="O56" s="0" t="str">
        <f aca="false">INDEX($C$3:$G$3,1,MATCH(J56,$C56:$G56,0))</f>
        <v>Falmouth Hospital</v>
      </c>
      <c r="P56" s="0" t="str">
        <f aca="false">INDEX($C$3:$G$3,1,MATCH(K56,$C56:$G56,0))</f>
        <v>Helston Community Hospital</v>
      </c>
      <c r="Q56" s="32" t="str">
        <f aca="false">INDEX($C$3:$G$3,1,MATCH(L56,$C56:$G56,0))</f>
        <v>St Mary's Community Hospital</v>
      </c>
      <c r="R56" s="0" t="n">
        <f aca="false">VLOOKUP(M56,Parameters!$B$4:$E$8,3,0)</f>
        <v>1</v>
      </c>
      <c r="S56" s="0" t="n">
        <f aca="false">VLOOKUP(N56,Parameters!$B$4:$E$8,3,0)</f>
        <v>1</v>
      </c>
      <c r="T56" s="0" t="n">
        <f aca="false">VLOOKUP(O56,Parameters!$B$4:$E$8,3,0)</f>
        <v>1</v>
      </c>
      <c r="U56" s="0" t="n">
        <f aca="false">VLOOKUP(P56,Parameters!$B$4:$E$8,3,0)</f>
        <v>1</v>
      </c>
      <c r="V56" s="32" t="n">
        <f aca="false">VLOOKUP(Q56,Parameters!$B$4:$E$8,3,0)</f>
        <v>1</v>
      </c>
      <c r="W56" s="0" t="str">
        <f aca="false">IF(R56=1,M56,(IF(S56=1,N56,(IF(T56=1,O56,(IF(U56=1,P56,Q56)))))))</f>
        <v>Newquay Hospital</v>
      </c>
      <c r="X56" s="34" t="n">
        <f aca="false">INDEX($C56:$G56,1,MATCH(W56,$C$3:$G$3,0))</f>
        <v>0.00388888888888889</v>
      </c>
      <c r="Y56" s="0" t="n">
        <f aca="false">VLOOKUP(M56,Parameters!$B$4:$E$8,4,0)</f>
        <v>1</v>
      </c>
      <c r="Z56" s="0" t="n">
        <f aca="false">VLOOKUP(N56,Parameters!$B$4:$E$8,4,0)</f>
        <v>1</v>
      </c>
      <c r="AA56" s="0" t="n">
        <f aca="false">VLOOKUP(O56,Parameters!$B$4:$E$8,4,0)</f>
        <v>0</v>
      </c>
      <c r="AB56" s="0" t="n">
        <f aca="false">VLOOKUP(P56,Parameters!$B$4:$E$8,4,0)</f>
        <v>0</v>
      </c>
      <c r="AC56" s="32" t="n">
        <f aca="false">VLOOKUP(Q56,Parameters!$B$4:$E$8,4,0)</f>
        <v>1</v>
      </c>
      <c r="AD56" s="0" t="str">
        <f aca="false">IF(Y56=1,M56,(IF(Z56=1,N56,(IF(AA56=1,O56,(IF(AB56=1,P56,Q56)))))))</f>
        <v>Newquay Hospital</v>
      </c>
      <c r="AE56" s="34" t="n">
        <f aca="false">INDEX($C56:$G56,1,MATCH(AD56,$C$3:$G$3,0))</f>
        <v>0.00388888888888889</v>
      </c>
    </row>
    <row r="57" customFormat="false" ht="15" hidden="false" customHeight="false" outlineLevel="0" collapsed="false">
      <c r="A57" s="32" t="s">
        <v>348</v>
      </c>
      <c r="B57" s="33" t="n">
        <f aca="false">COUNTIF('Attendance Data'!$B$2:$B$301,Model!A57)</f>
        <v>4</v>
      </c>
      <c r="C57" s="7" t="n">
        <f aca="false">AVERAGEIFS('Driving Travel Time Matrix'!D$4:D$303,'Driving Travel Time Matrix'!$C$4:$C$303,$A57)</f>
        <v>0.035234375</v>
      </c>
      <c r="D57" s="7" t="n">
        <f aca="false">AVERAGEIFS('Driving Travel Time Matrix'!E$4:E$303,'Driving Travel Time Matrix'!$C$4:$C$303,$A57)</f>
        <v>0.0305237268518519</v>
      </c>
      <c r="E57" s="7" t="n">
        <f aca="false">AVERAGEIFS('Driving Travel Time Matrix'!F$4:F$303,'Driving Travel Time Matrix'!$C$4:$C$303,$A57)</f>
        <v>0.016009837962963</v>
      </c>
      <c r="F57" s="7" t="n">
        <f aca="false">AVERAGEIFS('Driving Travel Time Matrix'!G$4:G$303,'Driving Travel Time Matrix'!$C$4:$C$303,$A57)</f>
        <v>0.0259606481481481</v>
      </c>
      <c r="G57" s="34" t="n">
        <f aca="false">AVERAGEIFS('Driving Travel Time Matrix'!H$4:H$303,'Driving Travel Time Matrix'!$C$4:$C$303,$A57)</f>
        <v>0.00531539351851852</v>
      </c>
      <c r="H57" s="7" t="n">
        <f aca="false">SMALL($C57:$G57,1)</f>
        <v>0.00531539351851852</v>
      </c>
      <c r="I57" s="7" t="n">
        <f aca="false">SMALL($C57:$G57,2)</f>
        <v>0.016009837962963</v>
      </c>
      <c r="J57" s="7" t="n">
        <f aca="false">SMALL($C57:$G57,3)</f>
        <v>0.0259606481481481</v>
      </c>
      <c r="K57" s="7" t="n">
        <f aca="false">SMALL($C57:$G57,4)</f>
        <v>0.0305237268518519</v>
      </c>
      <c r="L57" s="34" t="n">
        <f aca="false">SMALL($C57:$G57,5)</f>
        <v>0.035234375</v>
      </c>
      <c r="M57" s="0" t="str">
        <f aca="false">INDEX($C$3:$G$3,1,MATCH(H57,$C57:$G57,0))</f>
        <v>Newquay Hospital</v>
      </c>
      <c r="N57" s="0" t="str">
        <f aca="false">INDEX($C$3:$G$3,1,MATCH(I57,$C57:$G57,0))</f>
        <v>Camborne and Redruth Community Hospital</v>
      </c>
      <c r="O57" s="0" t="str">
        <f aca="false">INDEX($C$3:$G$3,1,MATCH(J57,$C57:$G57,0))</f>
        <v>Falmouth Hospital</v>
      </c>
      <c r="P57" s="0" t="str">
        <f aca="false">INDEX($C$3:$G$3,1,MATCH(K57,$C57:$G57,0))</f>
        <v>Helston Community Hospital</v>
      </c>
      <c r="Q57" s="32" t="str">
        <f aca="false">INDEX($C$3:$G$3,1,MATCH(L57,$C57:$G57,0))</f>
        <v>St Mary's Community Hospital</v>
      </c>
      <c r="R57" s="0" t="n">
        <f aca="false">VLOOKUP(M57,Parameters!$B$4:$E$8,3,0)</f>
        <v>1</v>
      </c>
      <c r="S57" s="0" t="n">
        <f aca="false">VLOOKUP(N57,Parameters!$B$4:$E$8,3,0)</f>
        <v>1</v>
      </c>
      <c r="T57" s="0" t="n">
        <f aca="false">VLOOKUP(O57,Parameters!$B$4:$E$8,3,0)</f>
        <v>1</v>
      </c>
      <c r="U57" s="0" t="n">
        <f aca="false">VLOOKUP(P57,Parameters!$B$4:$E$8,3,0)</f>
        <v>1</v>
      </c>
      <c r="V57" s="32" t="n">
        <f aca="false">VLOOKUP(Q57,Parameters!$B$4:$E$8,3,0)</f>
        <v>1</v>
      </c>
      <c r="W57" s="0" t="str">
        <f aca="false">IF(R57=1,M57,(IF(S57=1,N57,(IF(T57=1,O57,(IF(U57=1,P57,Q57)))))))</f>
        <v>Newquay Hospital</v>
      </c>
      <c r="X57" s="34" t="n">
        <f aca="false">INDEX($C57:$G57,1,MATCH(W57,$C$3:$G$3,0))</f>
        <v>0.00531539351851852</v>
      </c>
      <c r="Y57" s="0" t="n">
        <f aca="false">VLOOKUP(M57,Parameters!$B$4:$E$8,4,0)</f>
        <v>1</v>
      </c>
      <c r="Z57" s="0" t="n">
        <f aca="false">VLOOKUP(N57,Parameters!$B$4:$E$8,4,0)</f>
        <v>1</v>
      </c>
      <c r="AA57" s="0" t="n">
        <f aca="false">VLOOKUP(O57,Parameters!$B$4:$E$8,4,0)</f>
        <v>0</v>
      </c>
      <c r="AB57" s="0" t="n">
        <f aca="false">VLOOKUP(P57,Parameters!$B$4:$E$8,4,0)</f>
        <v>0</v>
      </c>
      <c r="AC57" s="32" t="n">
        <f aca="false">VLOOKUP(Q57,Parameters!$B$4:$E$8,4,0)</f>
        <v>1</v>
      </c>
      <c r="AD57" s="0" t="str">
        <f aca="false">IF(Y57=1,M57,(IF(Z57=1,N57,(IF(AA57=1,O57,(IF(AB57=1,P57,Q57)))))))</f>
        <v>Newquay Hospital</v>
      </c>
      <c r="AE57" s="34" t="n">
        <f aca="false">INDEX($C57:$G57,1,MATCH(AD57,$C$3:$G$3,0))</f>
        <v>0.00531539351851852</v>
      </c>
    </row>
    <row r="58" customFormat="false" ht="15" hidden="false" customHeight="false" outlineLevel="0" collapsed="false">
      <c r="A58" s="32" t="s">
        <v>349</v>
      </c>
      <c r="B58" s="33" t="n">
        <f aca="false">COUNTIF('Attendance Data'!$B$2:$B$301,Model!A58)</f>
        <v>5</v>
      </c>
      <c r="C58" s="7" t="n">
        <f aca="false">AVERAGEIFS('Driving Travel Time Matrix'!D$4:D$303,'Driving Travel Time Matrix'!$C$4:$C$303,$A58)</f>
        <v>0.0406805555555556</v>
      </c>
      <c r="D58" s="7" t="n">
        <f aca="false">AVERAGEIFS('Driving Travel Time Matrix'!E$4:E$303,'Driving Travel Time Matrix'!$C$4:$C$303,$A58)</f>
        <v>0.0359050925925926</v>
      </c>
      <c r="E58" s="7" t="n">
        <f aca="false">AVERAGEIFS('Driving Travel Time Matrix'!F$4:F$303,'Driving Travel Time Matrix'!$C$4:$C$303,$A58)</f>
        <v>0.0214560185185185</v>
      </c>
      <c r="F58" s="7" t="n">
        <f aca="false">AVERAGEIFS('Driving Travel Time Matrix'!G$4:G$303,'Driving Travel Time Matrix'!$C$4:$C$303,$A58)</f>
        <v>0.0297476851851852</v>
      </c>
      <c r="G58" s="34" t="n">
        <f aca="false">AVERAGEIFS('Driving Travel Time Matrix'!H$4:H$303,'Driving Travel Time Matrix'!$C$4:$C$303,$A58)</f>
        <v>0.012125</v>
      </c>
      <c r="H58" s="7" t="n">
        <f aca="false">SMALL($C58:$G58,1)</f>
        <v>0.012125</v>
      </c>
      <c r="I58" s="7" t="n">
        <f aca="false">SMALL($C58:$G58,2)</f>
        <v>0.0214560185185185</v>
      </c>
      <c r="J58" s="7" t="n">
        <f aca="false">SMALL($C58:$G58,3)</f>
        <v>0.0297476851851852</v>
      </c>
      <c r="K58" s="7" t="n">
        <f aca="false">SMALL($C58:$G58,4)</f>
        <v>0.0359050925925926</v>
      </c>
      <c r="L58" s="34" t="n">
        <f aca="false">SMALL($C58:$G58,5)</f>
        <v>0.0406805555555556</v>
      </c>
      <c r="M58" s="0" t="str">
        <f aca="false">INDEX($C$3:$G$3,1,MATCH(H58,$C58:$G58,0))</f>
        <v>Newquay Hospital</v>
      </c>
      <c r="N58" s="0" t="str">
        <f aca="false">INDEX($C$3:$G$3,1,MATCH(I58,$C58:$G58,0))</f>
        <v>Camborne and Redruth Community Hospital</v>
      </c>
      <c r="O58" s="0" t="str">
        <f aca="false">INDEX($C$3:$G$3,1,MATCH(J58,$C58:$G58,0))</f>
        <v>Falmouth Hospital</v>
      </c>
      <c r="P58" s="0" t="str">
        <f aca="false">INDEX($C$3:$G$3,1,MATCH(K58,$C58:$G58,0))</f>
        <v>Helston Community Hospital</v>
      </c>
      <c r="Q58" s="32" t="str">
        <f aca="false">INDEX($C$3:$G$3,1,MATCH(L58,$C58:$G58,0))</f>
        <v>St Mary's Community Hospital</v>
      </c>
      <c r="R58" s="0" t="n">
        <f aca="false">VLOOKUP(M58,Parameters!$B$4:$E$8,3,0)</f>
        <v>1</v>
      </c>
      <c r="S58" s="0" t="n">
        <f aca="false">VLOOKUP(N58,Parameters!$B$4:$E$8,3,0)</f>
        <v>1</v>
      </c>
      <c r="T58" s="0" t="n">
        <f aca="false">VLOOKUP(O58,Parameters!$B$4:$E$8,3,0)</f>
        <v>1</v>
      </c>
      <c r="U58" s="0" t="n">
        <f aca="false">VLOOKUP(P58,Parameters!$B$4:$E$8,3,0)</f>
        <v>1</v>
      </c>
      <c r="V58" s="32" t="n">
        <f aca="false">VLOOKUP(Q58,Parameters!$B$4:$E$8,3,0)</f>
        <v>1</v>
      </c>
      <c r="W58" s="0" t="str">
        <f aca="false">IF(R58=1,M58,(IF(S58=1,N58,(IF(T58=1,O58,(IF(U58=1,P58,Q58)))))))</f>
        <v>Newquay Hospital</v>
      </c>
      <c r="X58" s="34" t="n">
        <f aca="false">INDEX($C58:$G58,1,MATCH(W58,$C$3:$G$3,0))</f>
        <v>0.012125</v>
      </c>
      <c r="Y58" s="0" t="n">
        <f aca="false">VLOOKUP(M58,Parameters!$B$4:$E$8,4,0)</f>
        <v>1</v>
      </c>
      <c r="Z58" s="0" t="n">
        <f aca="false">VLOOKUP(N58,Parameters!$B$4:$E$8,4,0)</f>
        <v>1</v>
      </c>
      <c r="AA58" s="0" t="n">
        <f aca="false">VLOOKUP(O58,Parameters!$B$4:$E$8,4,0)</f>
        <v>0</v>
      </c>
      <c r="AB58" s="0" t="n">
        <f aca="false">VLOOKUP(P58,Parameters!$B$4:$E$8,4,0)</f>
        <v>0</v>
      </c>
      <c r="AC58" s="32" t="n">
        <f aca="false">VLOOKUP(Q58,Parameters!$B$4:$E$8,4,0)</f>
        <v>1</v>
      </c>
      <c r="AD58" s="0" t="str">
        <f aca="false">IF(Y58=1,M58,(IF(Z58=1,N58,(IF(AA58=1,O58,(IF(AB58=1,P58,Q58)))))))</f>
        <v>Newquay Hospital</v>
      </c>
      <c r="AE58" s="34" t="n">
        <f aca="false">INDEX($C58:$G58,1,MATCH(AD58,$C$3:$G$3,0))</f>
        <v>0.012125</v>
      </c>
    </row>
    <row r="59" customFormat="false" ht="15" hidden="false" customHeight="false" outlineLevel="0" collapsed="false">
      <c r="A59" s="32" t="s">
        <v>350</v>
      </c>
      <c r="B59" s="33" t="n">
        <f aca="false">COUNTIF('Attendance Data'!$B$2:$B$301,Model!A59)</f>
        <v>2</v>
      </c>
      <c r="C59" s="7" t="n">
        <f aca="false">AVERAGEIFS('Driving Travel Time Matrix'!D$4:D$303,'Driving Travel Time Matrix'!$C$4:$C$303,$A59)</f>
        <v>0.0381886574074074</v>
      </c>
      <c r="D59" s="7" t="n">
        <f aca="false">AVERAGEIFS('Driving Travel Time Matrix'!E$4:E$303,'Driving Travel Time Matrix'!$C$4:$C$303,$A59)</f>
        <v>0.0264236111111111</v>
      </c>
      <c r="E59" s="7" t="n">
        <f aca="false">AVERAGEIFS('Driving Travel Time Matrix'!F$4:F$303,'Driving Travel Time Matrix'!$C$4:$C$303,$A59)</f>
        <v>0.0189641203703704</v>
      </c>
      <c r="F59" s="7" t="n">
        <f aca="false">AVERAGEIFS('Driving Travel Time Matrix'!G$4:G$303,'Driving Travel Time Matrix'!$C$4:$C$303,$A59)</f>
        <v>0.019525462962963</v>
      </c>
      <c r="G59" s="34" t="n">
        <f aca="false">AVERAGEIFS('Driving Travel Time Matrix'!H$4:H$303,'Driving Travel Time Matrix'!$C$4:$C$303,$A59)</f>
        <v>0.0164409722222222</v>
      </c>
      <c r="H59" s="7" t="n">
        <f aca="false">SMALL($C59:$G59,1)</f>
        <v>0.0164409722222222</v>
      </c>
      <c r="I59" s="7" t="n">
        <f aca="false">SMALL($C59:$G59,2)</f>
        <v>0.0189641203703704</v>
      </c>
      <c r="J59" s="7" t="n">
        <f aca="false">SMALL($C59:$G59,3)</f>
        <v>0.019525462962963</v>
      </c>
      <c r="K59" s="7" t="n">
        <f aca="false">SMALL($C59:$G59,4)</f>
        <v>0.0264236111111111</v>
      </c>
      <c r="L59" s="34" t="n">
        <f aca="false">SMALL($C59:$G59,5)</f>
        <v>0.0381886574074074</v>
      </c>
      <c r="M59" s="0" t="str">
        <f aca="false">INDEX($C$3:$G$3,1,MATCH(H59,$C59:$G59,0))</f>
        <v>Newquay Hospital</v>
      </c>
      <c r="N59" s="0" t="str">
        <f aca="false">INDEX($C$3:$G$3,1,MATCH(I59,$C59:$G59,0))</f>
        <v>Camborne and Redruth Community Hospital</v>
      </c>
      <c r="O59" s="0" t="str">
        <f aca="false">INDEX($C$3:$G$3,1,MATCH(J59,$C59:$G59,0))</f>
        <v>Falmouth Hospital</v>
      </c>
      <c r="P59" s="0" t="str">
        <f aca="false">INDEX($C$3:$G$3,1,MATCH(K59,$C59:$G59,0))</f>
        <v>Helston Community Hospital</v>
      </c>
      <c r="Q59" s="32" t="str">
        <f aca="false">INDEX($C$3:$G$3,1,MATCH(L59,$C59:$G59,0))</f>
        <v>St Mary's Community Hospital</v>
      </c>
      <c r="R59" s="0" t="n">
        <f aca="false">VLOOKUP(M59,Parameters!$B$4:$E$8,3,0)</f>
        <v>1</v>
      </c>
      <c r="S59" s="0" t="n">
        <f aca="false">VLOOKUP(N59,Parameters!$B$4:$E$8,3,0)</f>
        <v>1</v>
      </c>
      <c r="T59" s="0" t="n">
        <f aca="false">VLOOKUP(O59,Parameters!$B$4:$E$8,3,0)</f>
        <v>1</v>
      </c>
      <c r="U59" s="0" t="n">
        <f aca="false">VLOOKUP(P59,Parameters!$B$4:$E$8,3,0)</f>
        <v>1</v>
      </c>
      <c r="V59" s="32" t="n">
        <f aca="false">VLOOKUP(Q59,Parameters!$B$4:$E$8,3,0)</f>
        <v>1</v>
      </c>
      <c r="W59" s="0" t="str">
        <f aca="false">IF(R59=1,M59,(IF(S59=1,N59,(IF(T59=1,O59,(IF(U59=1,P59,Q59)))))))</f>
        <v>Newquay Hospital</v>
      </c>
      <c r="X59" s="34" t="n">
        <f aca="false">INDEX($C59:$G59,1,MATCH(W59,$C$3:$G$3,0))</f>
        <v>0.0164409722222222</v>
      </c>
      <c r="Y59" s="0" t="n">
        <f aca="false">VLOOKUP(M59,Parameters!$B$4:$E$8,4,0)</f>
        <v>1</v>
      </c>
      <c r="Z59" s="0" t="n">
        <f aca="false">VLOOKUP(N59,Parameters!$B$4:$E$8,4,0)</f>
        <v>1</v>
      </c>
      <c r="AA59" s="0" t="n">
        <f aca="false">VLOOKUP(O59,Parameters!$B$4:$E$8,4,0)</f>
        <v>0</v>
      </c>
      <c r="AB59" s="0" t="n">
        <f aca="false">VLOOKUP(P59,Parameters!$B$4:$E$8,4,0)</f>
        <v>0</v>
      </c>
      <c r="AC59" s="32" t="n">
        <f aca="false">VLOOKUP(Q59,Parameters!$B$4:$E$8,4,0)</f>
        <v>1</v>
      </c>
      <c r="AD59" s="0" t="str">
        <f aca="false">IF(Y59=1,M59,(IF(Z59=1,N59,(IF(AA59=1,O59,(IF(AB59=1,P59,Q59)))))))</f>
        <v>Newquay Hospital</v>
      </c>
      <c r="AE59" s="34" t="n">
        <f aca="false">INDEX($C59:$G59,1,MATCH(AD59,$C$3:$G$3,0))</f>
        <v>0.0164409722222222</v>
      </c>
    </row>
    <row r="60" customFormat="false" ht="15" hidden="false" customHeight="false" outlineLevel="0" collapsed="false">
      <c r="A60" s="32" t="s">
        <v>351</v>
      </c>
      <c r="B60" s="33" t="n">
        <f aca="false">COUNTIF('Attendance Data'!$B$2:$B$301,Model!A60)</f>
        <v>7</v>
      </c>
      <c r="C60" s="7" t="n">
        <f aca="false">AVERAGEIFS('Driving Travel Time Matrix'!D$4:D$303,'Driving Travel Time Matrix'!$C$4:$C$303,$A60)</f>
        <v>0.0377579365079365</v>
      </c>
      <c r="D60" s="7" t="n">
        <f aca="false">AVERAGEIFS('Driving Travel Time Matrix'!E$4:E$303,'Driving Travel Time Matrix'!$C$4:$C$303,$A60)</f>
        <v>0.0328852513227513</v>
      </c>
      <c r="E60" s="7" t="n">
        <f aca="false">AVERAGEIFS('Driving Travel Time Matrix'!F$4:F$303,'Driving Travel Time Matrix'!$C$4:$C$303,$A60)</f>
        <v>0.0185333994708995</v>
      </c>
      <c r="F60" s="7" t="n">
        <f aca="false">AVERAGEIFS('Driving Travel Time Matrix'!G$4:G$303,'Driving Travel Time Matrix'!$C$4:$C$303,$A60)</f>
        <v>0.0259871031746032</v>
      </c>
      <c r="G60" s="34" t="n">
        <f aca="false">AVERAGEIFS('Driving Travel Time Matrix'!H$4:H$303,'Driving Travel Time Matrix'!$C$4:$C$303,$A60)</f>
        <v>0.0111888227513228</v>
      </c>
      <c r="H60" s="7" t="n">
        <f aca="false">SMALL($C60:$G60,1)</f>
        <v>0.0111888227513228</v>
      </c>
      <c r="I60" s="7" t="n">
        <f aca="false">SMALL($C60:$G60,2)</f>
        <v>0.0185333994708995</v>
      </c>
      <c r="J60" s="7" t="n">
        <f aca="false">SMALL($C60:$G60,3)</f>
        <v>0.0259871031746032</v>
      </c>
      <c r="K60" s="7" t="n">
        <f aca="false">SMALL($C60:$G60,4)</f>
        <v>0.0328852513227513</v>
      </c>
      <c r="L60" s="34" t="n">
        <f aca="false">SMALL($C60:$G60,5)</f>
        <v>0.0377579365079365</v>
      </c>
      <c r="M60" s="0" t="str">
        <f aca="false">INDEX($C$3:$G$3,1,MATCH(H60,$C60:$G60,0))</f>
        <v>Newquay Hospital</v>
      </c>
      <c r="N60" s="0" t="str">
        <f aca="false">INDEX($C$3:$G$3,1,MATCH(I60,$C60:$G60,0))</f>
        <v>Camborne and Redruth Community Hospital</v>
      </c>
      <c r="O60" s="0" t="str">
        <f aca="false">INDEX($C$3:$G$3,1,MATCH(J60,$C60:$G60,0))</f>
        <v>Falmouth Hospital</v>
      </c>
      <c r="P60" s="0" t="str">
        <f aca="false">INDEX($C$3:$G$3,1,MATCH(K60,$C60:$G60,0))</f>
        <v>Helston Community Hospital</v>
      </c>
      <c r="Q60" s="32" t="str">
        <f aca="false">INDEX($C$3:$G$3,1,MATCH(L60,$C60:$G60,0))</f>
        <v>St Mary's Community Hospital</v>
      </c>
      <c r="R60" s="0" t="n">
        <f aca="false">VLOOKUP(M60,Parameters!$B$4:$E$8,3,0)</f>
        <v>1</v>
      </c>
      <c r="S60" s="0" t="n">
        <f aca="false">VLOOKUP(N60,Parameters!$B$4:$E$8,3,0)</f>
        <v>1</v>
      </c>
      <c r="T60" s="0" t="n">
        <f aca="false">VLOOKUP(O60,Parameters!$B$4:$E$8,3,0)</f>
        <v>1</v>
      </c>
      <c r="U60" s="0" t="n">
        <f aca="false">VLOOKUP(P60,Parameters!$B$4:$E$8,3,0)</f>
        <v>1</v>
      </c>
      <c r="V60" s="32" t="n">
        <f aca="false">VLOOKUP(Q60,Parameters!$B$4:$E$8,3,0)</f>
        <v>1</v>
      </c>
      <c r="W60" s="0" t="str">
        <f aca="false">IF(R60=1,M60,(IF(S60=1,N60,(IF(T60=1,O60,(IF(U60=1,P60,Q60)))))))</f>
        <v>Newquay Hospital</v>
      </c>
      <c r="X60" s="34" t="n">
        <f aca="false">INDEX($C60:$G60,1,MATCH(W60,$C$3:$G$3,0))</f>
        <v>0.0111888227513228</v>
      </c>
      <c r="Y60" s="0" t="n">
        <f aca="false">VLOOKUP(M60,Parameters!$B$4:$E$8,4,0)</f>
        <v>1</v>
      </c>
      <c r="Z60" s="0" t="n">
        <f aca="false">VLOOKUP(N60,Parameters!$B$4:$E$8,4,0)</f>
        <v>1</v>
      </c>
      <c r="AA60" s="0" t="n">
        <f aca="false">VLOOKUP(O60,Parameters!$B$4:$E$8,4,0)</f>
        <v>0</v>
      </c>
      <c r="AB60" s="0" t="n">
        <f aca="false">VLOOKUP(P60,Parameters!$B$4:$E$8,4,0)</f>
        <v>0</v>
      </c>
      <c r="AC60" s="32" t="n">
        <f aca="false">VLOOKUP(Q60,Parameters!$B$4:$E$8,4,0)</f>
        <v>1</v>
      </c>
      <c r="AD60" s="0" t="str">
        <f aca="false">IF(Y60=1,M60,(IF(Z60=1,N60,(IF(AA60=1,O60,(IF(AB60=1,P60,Q60)))))))</f>
        <v>Newquay Hospital</v>
      </c>
      <c r="AE60" s="34" t="n">
        <f aca="false">INDEX($C60:$G60,1,MATCH(AD60,$C$3:$G$3,0))</f>
        <v>0.0111888227513228</v>
      </c>
    </row>
    <row r="61" customFormat="false" ht="15" hidden="false" customHeight="false" outlineLevel="0" collapsed="false">
      <c r="A61" s="32" t="s">
        <v>352</v>
      </c>
      <c r="B61" s="33" t="n">
        <f aca="false">COUNTIF('Attendance Data'!$B$2:$B$301,Model!A61)</f>
        <v>2</v>
      </c>
      <c r="C61" s="7" t="n">
        <f aca="false">AVERAGEIFS('Driving Travel Time Matrix'!D$4:D$303,'Driving Travel Time Matrix'!$C$4:$C$303,$A61)</f>
        <v>0.0435243055555556</v>
      </c>
      <c r="D61" s="7" t="n">
        <f aca="false">AVERAGEIFS('Driving Travel Time Matrix'!E$4:E$303,'Driving Travel Time Matrix'!$C$4:$C$303,$A61)</f>
        <v>0.0316608796296296</v>
      </c>
      <c r="E61" s="7" t="n">
        <f aca="false">AVERAGEIFS('Driving Travel Time Matrix'!F$4:F$303,'Driving Travel Time Matrix'!$C$4:$C$303,$A61)</f>
        <v>0.0242997685185185</v>
      </c>
      <c r="F61" s="7" t="n">
        <f aca="false">AVERAGEIFS('Driving Travel Time Matrix'!G$4:G$303,'Driving Travel Time Matrix'!$C$4:$C$303,$A61)</f>
        <v>0.0247627314814815</v>
      </c>
      <c r="G61" s="34" t="n">
        <f aca="false">AVERAGEIFS('Driving Travel Time Matrix'!H$4:H$303,'Driving Travel Time Matrix'!$C$4:$C$303,$A61)</f>
        <v>0.0237268518518519</v>
      </c>
      <c r="H61" s="7" t="n">
        <f aca="false">SMALL($C61:$G61,1)</f>
        <v>0.0237268518518519</v>
      </c>
      <c r="I61" s="7" t="n">
        <f aca="false">SMALL($C61:$G61,2)</f>
        <v>0.0242997685185185</v>
      </c>
      <c r="J61" s="7" t="n">
        <f aca="false">SMALL($C61:$G61,3)</f>
        <v>0.0247627314814815</v>
      </c>
      <c r="K61" s="7" t="n">
        <f aca="false">SMALL($C61:$G61,4)</f>
        <v>0.0316608796296296</v>
      </c>
      <c r="L61" s="34" t="n">
        <f aca="false">SMALL($C61:$G61,5)</f>
        <v>0.0435243055555556</v>
      </c>
      <c r="M61" s="0" t="str">
        <f aca="false">INDEX($C$3:$G$3,1,MATCH(H61,$C61:$G61,0))</f>
        <v>Newquay Hospital</v>
      </c>
      <c r="N61" s="0" t="str">
        <f aca="false">INDEX($C$3:$G$3,1,MATCH(I61,$C61:$G61,0))</f>
        <v>Camborne and Redruth Community Hospital</v>
      </c>
      <c r="O61" s="0" t="str">
        <f aca="false">INDEX($C$3:$G$3,1,MATCH(J61,$C61:$G61,0))</f>
        <v>Falmouth Hospital</v>
      </c>
      <c r="P61" s="0" t="str">
        <f aca="false">INDEX($C$3:$G$3,1,MATCH(K61,$C61:$G61,0))</f>
        <v>Helston Community Hospital</v>
      </c>
      <c r="Q61" s="32" t="str">
        <f aca="false">INDEX($C$3:$G$3,1,MATCH(L61,$C61:$G61,0))</f>
        <v>St Mary's Community Hospital</v>
      </c>
      <c r="R61" s="0" t="n">
        <f aca="false">VLOOKUP(M61,Parameters!$B$4:$E$8,3,0)</f>
        <v>1</v>
      </c>
      <c r="S61" s="0" t="n">
        <f aca="false">VLOOKUP(N61,Parameters!$B$4:$E$8,3,0)</f>
        <v>1</v>
      </c>
      <c r="T61" s="0" t="n">
        <f aca="false">VLOOKUP(O61,Parameters!$B$4:$E$8,3,0)</f>
        <v>1</v>
      </c>
      <c r="U61" s="0" t="n">
        <f aca="false">VLOOKUP(P61,Parameters!$B$4:$E$8,3,0)</f>
        <v>1</v>
      </c>
      <c r="V61" s="32" t="n">
        <f aca="false">VLOOKUP(Q61,Parameters!$B$4:$E$8,3,0)</f>
        <v>1</v>
      </c>
      <c r="W61" s="0" t="str">
        <f aca="false">IF(R61=1,M61,(IF(S61=1,N61,(IF(T61=1,O61,(IF(U61=1,P61,Q61)))))))</f>
        <v>Newquay Hospital</v>
      </c>
      <c r="X61" s="34" t="n">
        <f aca="false">INDEX($C61:$G61,1,MATCH(W61,$C$3:$G$3,0))</f>
        <v>0.0237268518518519</v>
      </c>
      <c r="Y61" s="0" t="n">
        <f aca="false">VLOOKUP(M61,Parameters!$B$4:$E$8,4,0)</f>
        <v>1</v>
      </c>
      <c r="Z61" s="0" t="n">
        <f aca="false">VLOOKUP(N61,Parameters!$B$4:$E$8,4,0)</f>
        <v>1</v>
      </c>
      <c r="AA61" s="0" t="n">
        <f aca="false">VLOOKUP(O61,Parameters!$B$4:$E$8,4,0)</f>
        <v>0</v>
      </c>
      <c r="AB61" s="0" t="n">
        <f aca="false">VLOOKUP(P61,Parameters!$B$4:$E$8,4,0)</f>
        <v>0</v>
      </c>
      <c r="AC61" s="32" t="n">
        <f aca="false">VLOOKUP(Q61,Parameters!$B$4:$E$8,4,0)</f>
        <v>1</v>
      </c>
      <c r="AD61" s="0" t="str">
        <f aca="false">IF(Y61=1,M61,(IF(Z61=1,N61,(IF(AA61=1,O61,(IF(AB61=1,P61,Q61)))))))</f>
        <v>Newquay Hospital</v>
      </c>
      <c r="AE61" s="34" t="n">
        <f aca="false">INDEX($C61:$G61,1,MATCH(AD61,$C$3:$G$3,0))</f>
        <v>0.0237268518518519</v>
      </c>
    </row>
  </sheetData>
  <mergeCells count="9">
    <mergeCell ref="R1:X1"/>
    <mergeCell ref="Y1:AE1"/>
    <mergeCell ref="C2:G2"/>
    <mergeCell ref="H2:L2"/>
    <mergeCell ref="M2:Q2"/>
    <mergeCell ref="R2:V2"/>
    <mergeCell ref="W2:X2"/>
    <mergeCell ref="Y2:AC2"/>
    <mergeCell ref="AD2:AE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L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1" activeCellId="0" sqref="C11"/>
    </sheetView>
  </sheetViews>
  <sheetFormatPr defaultRowHeight="15" zeroHeight="false" outlineLevelRow="0" outlineLevelCol="0"/>
  <cols>
    <col collapsed="false" customWidth="true" hidden="false" outlineLevel="0" max="1" min="1" style="35" width="9.14"/>
    <col collapsed="false" customWidth="true" hidden="false" outlineLevel="0" max="2" min="2" style="35" width="40.85"/>
    <col collapsed="false" customWidth="true" hidden="false" outlineLevel="0" max="3" min="3" style="35" width="28.14"/>
    <col collapsed="false" customWidth="true" hidden="false" outlineLevel="0" max="4" min="4" style="35" width="26.85"/>
    <col collapsed="false" customWidth="true" hidden="false" outlineLevel="0" max="5" min="5" style="35" width="40.85"/>
    <col collapsed="false" customWidth="true" hidden="false" outlineLevel="0" max="7" min="6" style="35" width="17.43"/>
    <col collapsed="false" customWidth="true" hidden="false" outlineLevel="0" max="8" min="8" style="35" width="16.57"/>
    <col collapsed="false" customWidth="true" hidden="false" outlineLevel="0" max="9" min="9" style="35" width="9.14"/>
    <col collapsed="false" customWidth="true" hidden="false" outlineLevel="0" max="10" min="10" style="35" width="20"/>
    <col collapsed="false" customWidth="true" hidden="false" outlineLevel="0" max="11" min="11" style="35" width="29.72"/>
    <col collapsed="false" customWidth="true" hidden="false" outlineLevel="0" max="12" min="12" style="35" width="32.14"/>
    <col collapsed="false" customWidth="true" hidden="false" outlineLevel="0" max="1025" min="13" style="35" width="9.14"/>
  </cols>
  <sheetData>
    <row r="1" customFormat="false" ht="15" hidden="false" customHeight="false" outlineLevel="0" collapsed="false">
      <c r="B1" s="36" t="s">
        <v>353</v>
      </c>
    </row>
    <row r="2" customFormat="false" ht="15" hidden="false" customHeight="false" outlineLevel="0" collapsed="false">
      <c r="B2" s="36"/>
    </row>
    <row r="3" customFormat="false" ht="15" hidden="false" customHeight="false" outlineLevel="0" collapsed="false">
      <c r="B3" s="37" t="s">
        <v>354</v>
      </c>
      <c r="C3" s="38"/>
      <c r="D3" s="38"/>
      <c r="G3" s="39" t="s">
        <v>1</v>
      </c>
      <c r="H3" s="39" t="s">
        <v>355</v>
      </c>
      <c r="J3" s="39" t="s">
        <v>356</v>
      </c>
    </row>
    <row r="4" customFormat="false" ht="15" hidden="false" customHeight="false" outlineLevel="0" collapsed="false">
      <c r="B4" s="38"/>
      <c r="C4" s="40" t="s">
        <v>282</v>
      </c>
      <c r="D4" s="40" t="s">
        <v>357</v>
      </c>
      <c r="E4" s="35" t="s">
        <v>358</v>
      </c>
      <c r="G4" s="41" t="s">
        <v>298</v>
      </c>
      <c r="H4" s="42" t="n">
        <v>16</v>
      </c>
      <c r="J4" s="39" t="s">
        <v>359</v>
      </c>
      <c r="K4" s="39" t="s">
        <v>360</v>
      </c>
      <c r="L4" s="39" t="s">
        <v>361</v>
      </c>
    </row>
    <row r="5" customFormat="false" ht="15" hidden="false" customHeight="false" outlineLevel="0" collapsed="false">
      <c r="B5" s="40" t="s">
        <v>362</v>
      </c>
      <c r="C5" s="43" t="n">
        <f aca="false">SUMPRODUCT(Model!X4:X61,Model!B4:B61)/SUM(Model!B4:B61)</f>
        <v>0.00982835648148148</v>
      </c>
      <c r="D5" s="43" t="n">
        <f aca="false">SUMPRODUCT(Model!AE4:AE61,Model!B4:B61)/SUM(Model!B4:B61)</f>
        <v>0.0118119984567901</v>
      </c>
      <c r="E5" s="44" t="n">
        <f aca="false">D5-C5</f>
        <v>0.00198364197530864</v>
      </c>
      <c r="G5" s="45" t="s">
        <v>296</v>
      </c>
      <c r="H5" s="46" t="n">
        <v>13</v>
      </c>
      <c r="J5" s="35" t="s">
        <v>363</v>
      </c>
      <c r="K5" s="47" t="n">
        <v>4</v>
      </c>
      <c r="L5" s="47" t="n">
        <v>78</v>
      </c>
    </row>
    <row r="6" customFormat="false" ht="15" hidden="false" customHeight="false" outlineLevel="0" collapsed="false">
      <c r="B6" s="40" t="s">
        <v>364</v>
      </c>
      <c r="C6" s="43" t="n">
        <f aca="false">PERCENTILE(Model!X4:X61,0.95)</f>
        <v>0.0166200810185185</v>
      </c>
      <c r="D6" s="43" t="n">
        <f aca="false">PERCENTILE(Model!AE4:AE61,0.95)</f>
        <v>0.0238959056712963</v>
      </c>
      <c r="E6" s="44" t="n">
        <f aca="false">D6-C6</f>
        <v>0.00727582465277778</v>
      </c>
      <c r="G6" s="45" t="s">
        <v>343</v>
      </c>
      <c r="H6" s="46" t="n">
        <v>13</v>
      </c>
      <c r="J6" s="35" t="s">
        <v>365</v>
      </c>
      <c r="K6" s="48" t="n">
        <v>2</v>
      </c>
      <c r="L6" s="47" t="n">
        <v>59</v>
      </c>
    </row>
    <row r="7" customFormat="false" ht="15" hidden="false" customHeight="false" outlineLevel="0" collapsed="false">
      <c r="B7" s="39"/>
      <c r="G7" s="45" t="s">
        <v>295</v>
      </c>
      <c r="H7" s="46" t="n">
        <v>12</v>
      </c>
      <c r="J7" s="49" t="s">
        <v>366</v>
      </c>
      <c r="K7" s="48" t="n">
        <v>2</v>
      </c>
      <c r="L7" s="48" t="n">
        <v>57</v>
      </c>
    </row>
    <row r="8" customFormat="false" ht="15" hidden="false" customHeight="false" outlineLevel="0" collapsed="false">
      <c r="B8" s="50" t="s">
        <v>367</v>
      </c>
      <c r="C8" s="51" t="s">
        <v>368</v>
      </c>
      <c r="G8" s="45" t="s">
        <v>307</v>
      </c>
      <c r="H8" s="46" t="n">
        <v>11</v>
      </c>
      <c r="J8" s="35" t="s">
        <v>369</v>
      </c>
      <c r="K8" s="47" t="n">
        <v>8</v>
      </c>
      <c r="L8" s="47" t="n">
        <v>122</v>
      </c>
    </row>
    <row r="9" customFormat="false" ht="15" hidden="false" customHeight="false" outlineLevel="0" collapsed="false">
      <c r="B9" s="39"/>
      <c r="C9" s="40" t="s">
        <v>282</v>
      </c>
      <c r="D9" s="40" t="s">
        <v>357</v>
      </c>
      <c r="E9" s="35" t="s">
        <v>358</v>
      </c>
      <c r="G9" s="45" t="s">
        <v>342</v>
      </c>
      <c r="H9" s="46" t="n">
        <v>11</v>
      </c>
    </row>
    <row r="10" customFormat="false" ht="15" hidden="false" customHeight="false" outlineLevel="0" collapsed="false">
      <c r="B10" s="51" t="s">
        <v>10</v>
      </c>
      <c r="C10" s="52" t="n">
        <f aca="false">SUMIF(Model!$W$4:$W$61,Outputs!$B10,Model!$B$4:$B$61)</f>
        <v>86</v>
      </c>
      <c r="D10" s="52" t="n">
        <f aca="false">SUMIF(Model!$AD$4:$AD$61,Outputs!$B10,Model!$B$4:$B$61)</f>
        <v>145</v>
      </c>
      <c r="E10" s="53" t="n">
        <f aca="false">D10-C10</f>
        <v>59</v>
      </c>
      <c r="G10" s="45" t="s">
        <v>297</v>
      </c>
      <c r="H10" s="46" t="n">
        <v>9</v>
      </c>
      <c r="J10" s="39" t="s">
        <v>370</v>
      </c>
    </row>
    <row r="11" customFormat="false" ht="15" hidden="false" customHeight="false" outlineLevel="0" collapsed="false">
      <c r="B11" s="51" t="s">
        <v>18</v>
      </c>
      <c r="C11" s="52" t="n">
        <f aca="false">SUMIF(Model!$W$4:$W$61,Outputs!$B11,Model!$B$4:$B$61)</f>
        <v>33</v>
      </c>
      <c r="D11" s="52" t="n">
        <f aca="false">SUMIF(Model!$AD$4:$AD$61,Outputs!$B11,Model!$B$4:$B$61)</f>
        <v>0</v>
      </c>
      <c r="E11" s="53" t="n">
        <f aca="false">D11-C11</f>
        <v>-33</v>
      </c>
      <c r="G11" s="45" t="s">
        <v>302</v>
      </c>
      <c r="H11" s="46" t="n">
        <v>9</v>
      </c>
      <c r="J11" s="39" t="s">
        <v>371</v>
      </c>
      <c r="K11" s="39" t="s">
        <v>372</v>
      </c>
    </row>
    <row r="12" customFormat="false" ht="15" hidden="false" customHeight="false" outlineLevel="0" collapsed="false">
      <c r="B12" s="51" t="s">
        <v>7</v>
      </c>
      <c r="C12" s="52" t="n">
        <f aca="false">SUMIF(Model!$W$4:$W$61,Outputs!$B12,Model!$B$4:$B$61)</f>
        <v>28</v>
      </c>
      <c r="D12" s="52" t="n">
        <f aca="false">SUMIF(Model!$AD$4:$AD$61,Outputs!$B12,Model!$B$4:$B$61)</f>
        <v>0</v>
      </c>
      <c r="E12" s="53" t="n">
        <f aca="false">D12-C12</f>
        <v>-28</v>
      </c>
      <c r="G12" s="45" t="s">
        <v>310</v>
      </c>
      <c r="H12" s="46" t="n">
        <v>9</v>
      </c>
      <c r="J12" s="49" t="s">
        <v>363</v>
      </c>
      <c r="K12" s="48" t="n">
        <v>25</v>
      </c>
    </row>
    <row r="13" customFormat="false" ht="15" hidden="false" customHeight="false" outlineLevel="0" collapsed="false">
      <c r="B13" s="51" t="s">
        <v>267</v>
      </c>
      <c r="C13" s="52" t="n">
        <f aca="false">SUMIF(Model!$W$4:$W$61,Outputs!$B13,Model!$B$4:$B$61)</f>
        <v>45</v>
      </c>
      <c r="D13" s="52" t="n">
        <f aca="false">SUMIF(Model!$AD$4:$AD$61,Outputs!$B13,Model!$B$4:$B$61)</f>
        <v>45</v>
      </c>
      <c r="E13" s="53" t="n">
        <f aca="false">D13-C13</f>
        <v>0</v>
      </c>
      <c r="G13" s="45" t="s">
        <v>312</v>
      </c>
      <c r="H13" s="46" t="n">
        <v>8</v>
      </c>
      <c r="J13" s="51" t="s">
        <v>365</v>
      </c>
      <c r="K13" s="47" t="n">
        <v>35</v>
      </c>
    </row>
    <row r="14" customFormat="false" ht="15" hidden="false" customHeight="false" outlineLevel="0" collapsed="false">
      <c r="B14" s="51" t="s">
        <v>5</v>
      </c>
      <c r="C14" s="52" t="n">
        <f aca="false">SUMIF(Model!$W$4:$W$61,Outputs!$B14,Model!$B$4:$B$61)</f>
        <v>108</v>
      </c>
      <c r="D14" s="52" t="n">
        <f aca="false">SUMIF(Model!$AD$4:$AD$61,Outputs!$B14,Model!$B$4:$B$61)</f>
        <v>110</v>
      </c>
      <c r="E14" s="53" t="n">
        <f aca="false">D14-C14</f>
        <v>2</v>
      </c>
      <c r="G14" s="45" t="s">
        <v>315</v>
      </c>
      <c r="H14" s="46" t="n">
        <v>8</v>
      </c>
      <c r="J14" s="51" t="s">
        <v>373</v>
      </c>
      <c r="K14" s="47" t="n">
        <v>30</v>
      </c>
    </row>
    <row r="15" customFormat="false" ht="15" hidden="false" customHeight="false" outlineLevel="0" collapsed="false">
      <c r="B15" s="54"/>
      <c r="C15" s="55"/>
      <c r="D15" s="55"/>
      <c r="G15" s="45" t="s">
        <v>332</v>
      </c>
      <c r="H15" s="46" t="n">
        <v>8</v>
      </c>
      <c r="J15" s="51" t="s">
        <v>366</v>
      </c>
      <c r="K15" s="47" t="n">
        <v>38</v>
      </c>
    </row>
    <row r="16" customFormat="false" ht="15" hidden="false" customHeight="false" outlineLevel="0" collapsed="false">
      <c r="B16" s="39"/>
      <c r="G16" s="45" t="s">
        <v>344</v>
      </c>
      <c r="H16" s="46" t="n">
        <v>8</v>
      </c>
      <c r="J16" s="51" t="s">
        <v>369</v>
      </c>
      <c r="K16" s="47" t="n">
        <v>32</v>
      </c>
    </row>
    <row r="17" customFormat="false" ht="15" hidden="false" customHeight="false" outlineLevel="0" collapsed="false">
      <c r="B17" s="39"/>
      <c r="G17" s="45" t="s">
        <v>299</v>
      </c>
      <c r="H17" s="46" t="n">
        <v>7</v>
      </c>
    </row>
    <row r="18" customFormat="false" ht="15" hidden="false" customHeight="false" outlineLevel="0" collapsed="false">
      <c r="B18" s="39"/>
      <c r="G18" s="45" t="s">
        <v>326</v>
      </c>
      <c r="H18" s="46" t="n">
        <v>7</v>
      </c>
    </row>
    <row r="19" customFormat="false" ht="15" hidden="false" customHeight="false" outlineLevel="0" collapsed="false">
      <c r="B19" s="39"/>
      <c r="G19" s="45" t="s">
        <v>340</v>
      </c>
      <c r="H19" s="46" t="n">
        <v>7</v>
      </c>
    </row>
    <row r="20" customFormat="false" ht="15" hidden="false" customHeight="false" outlineLevel="0" collapsed="false">
      <c r="B20" s="39"/>
      <c r="G20" s="45" t="s">
        <v>351</v>
      </c>
      <c r="H20" s="46" t="n">
        <v>7</v>
      </c>
    </row>
    <row r="21" customFormat="false" ht="15" hidden="false" customHeight="false" outlineLevel="0" collapsed="false">
      <c r="B21" s="39"/>
      <c r="G21" s="45" t="s">
        <v>309</v>
      </c>
      <c r="H21" s="46" t="n">
        <v>6</v>
      </c>
    </row>
    <row r="22" customFormat="false" ht="15" hidden="false" customHeight="false" outlineLevel="0" collapsed="false">
      <c r="B22" s="39"/>
      <c r="G22" s="45" t="s">
        <v>323</v>
      </c>
      <c r="H22" s="46" t="n">
        <v>6</v>
      </c>
    </row>
    <row r="23" customFormat="false" ht="15" hidden="false" customHeight="false" outlineLevel="0" collapsed="false">
      <c r="B23" s="39"/>
      <c r="G23" s="45" t="s">
        <v>325</v>
      </c>
      <c r="H23" s="46" t="n">
        <v>6</v>
      </c>
    </row>
    <row r="24" customFormat="false" ht="15" hidden="false" customHeight="false" outlineLevel="0" collapsed="false">
      <c r="B24" s="39"/>
      <c r="G24" s="45" t="s">
        <v>331</v>
      </c>
      <c r="H24" s="46" t="n">
        <v>6</v>
      </c>
    </row>
    <row r="25" customFormat="false" ht="15" hidden="false" customHeight="false" outlineLevel="0" collapsed="false">
      <c r="B25" s="39"/>
      <c r="G25" s="45" t="s">
        <v>300</v>
      </c>
      <c r="H25" s="46" t="n">
        <v>5</v>
      </c>
    </row>
    <row r="26" customFormat="false" ht="15" hidden="false" customHeight="false" outlineLevel="0" collapsed="false">
      <c r="B26" s="39"/>
      <c r="G26" s="45" t="s">
        <v>306</v>
      </c>
      <c r="H26" s="46" t="n">
        <v>5</v>
      </c>
    </row>
    <row r="27" customFormat="false" ht="15" hidden="false" customHeight="false" outlineLevel="0" collapsed="false">
      <c r="B27" s="39"/>
      <c r="G27" s="45" t="s">
        <v>320</v>
      </c>
      <c r="H27" s="46" t="n">
        <v>5</v>
      </c>
    </row>
    <row r="28" customFormat="false" ht="15" hidden="false" customHeight="false" outlineLevel="0" collapsed="false">
      <c r="B28" s="39"/>
      <c r="G28" s="45" t="s">
        <v>327</v>
      </c>
      <c r="H28" s="46" t="n">
        <v>5</v>
      </c>
    </row>
    <row r="29" customFormat="false" ht="15" hidden="false" customHeight="false" outlineLevel="0" collapsed="false">
      <c r="B29" s="39"/>
      <c r="G29" s="45" t="s">
        <v>333</v>
      </c>
      <c r="H29" s="46" t="n">
        <v>5</v>
      </c>
    </row>
    <row r="30" customFormat="false" ht="15" hidden="false" customHeight="false" outlineLevel="0" collapsed="false">
      <c r="B30" s="39"/>
      <c r="G30" s="45" t="s">
        <v>334</v>
      </c>
      <c r="H30" s="46" t="n">
        <v>5</v>
      </c>
    </row>
    <row r="31" customFormat="false" ht="15" hidden="false" customHeight="false" outlineLevel="0" collapsed="false">
      <c r="B31" s="39"/>
      <c r="G31" s="45" t="s">
        <v>335</v>
      </c>
      <c r="H31" s="46" t="n">
        <v>5</v>
      </c>
    </row>
    <row r="32" customFormat="false" ht="15" hidden="false" customHeight="false" outlineLevel="0" collapsed="false">
      <c r="B32" s="39"/>
      <c r="G32" s="45" t="s">
        <v>349</v>
      </c>
      <c r="H32" s="46" t="n">
        <v>5</v>
      </c>
    </row>
    <row r="33" customFormat="false" ht="15" hidden="false" customHeight="false" outlineLevel="0" collapsed="false">
      <c r="B33" s="39"/>
      <c r="G33" s="45" t="s">
        <v>305</v>
      </c>
      <c r="H33" s="46" t="n">
        <v>4</v>
      </c>
    </row>
    <row r="34" customFormat="false" ht="15" hidden="false" customHeight="false" outlineLevel="0" collapsed="false">
      <c r="B34" s="39"/>
      <c r="G34" s="45" t="s">
        <v>314</v>
      </c>
      <c r="H34" s="46" t="n">
        <v>4</v>
      </c>
    </row>
    <row r="35" customFormat="false" ht="15" hidden="false" customHeight="false" outlineLevel="0" collapsed="false">
      <c r="B35" s="39"/>
      <c r="G35" s="45" t="s">
        <v>317</v>
      </c>
      <c r="H35" s="46" t="n">
        <v>4</v>
      </c>
    </row>
    <row r="36" customFormat="false" ht="15" hidden="false" customHeight="false" outlineLevel="0" collapsed="false">
      <c r="B36" s="39"/>
      <c r="G36" s="45" t="s">
        <v>322</v>
      </c>
      <c r="H36" s="46" t="n">
        <v>4</v>
      </c>
    </row>
    <row r="37" customFormat="false" ht="15" hidden="false" customHeight="false" outlineLevel="0" collapsed="false">
      <c r="B37" s="39"/>
      <c r="G37" s="45" t="s">
        <v>329</v>
      </c>
      <c r="H37" s="46" t="n">
        <v>4</v>
      </c>
    </row>
    <row r="38" customFormat="false" ht="15" hidden="false" customHeight="false" outlineLevel="0" collapsed="false">
      <c r="B38" s="39"/>
      <c r="G38" s="45" t="s">
        <v>330</v>
      </c>
      <c r="H38" s="46" t="n">
        <v>4</v>
      </c>
    </row>
    <row r="39" customFormat="false" ht="15" hidden="false" customHeight="false" outlineLevel="0" collapsed="false">
      <c r="B39" s="39"/>
      <c r="G39" s="45" t="s">
        <v>348</v>
      </c>
      <c r="H39" s="46" t="n">
        <v>4</v>
      </c>
    </row>
    <row r="40" customFormat="false" ht="15" hidden="false" customHeight="false" outlineLevel="0" collapsed="false">
      <c r="B40" s="39"/>
      <c r="G40" s="45" t="s">
        <v>308</v>
      </c>
      <c r="H40" s="46" t="n">
        <v>3</v>
      </c>
    </row>
    <row r="41" customFormat="false" ht="15" hidden="false" customHeight="false" outlineLevel="0" collapsed="false">
      <c r="B41" s="39"/>
      <c r="G41" s="45" t="s">
        <v>311</v>
      </c>
      <c r="H41" s="46" t="n">
        <v>3</v>
      </c>
    </row>
    <row r="42" customFormat="false" ht="15" hidden="false" customHeight="false" outlineLevel="0" collapsed="false">
      <c r="B42" s="39"/>
      <c r="G42" s="45" t="s">
        <v>336</v>
      </c>
      <c r="H42" s="46" t="n">
        <v>3</v>
      </c>
    </row>
    <row r="43" customFormat="false" ht="15" hidden="false" customHeight="false" outlineLevel="0" collapsed="false">
      <c r="B43" s="39"/>
      <c r="G43" s="45" t="s">
        <v>337</v>
      </c>
      <c r="H43" s="46" t="n">
        <v>3</v>
      </c>
    </row>
    <row r="44" customFormat="false" ht="15" hidden="false" customHeight="false" outlineLevel="0" collapsed="false">
      <c r="B44" s="39"/>
      <c r="G44" s="45" t="s">
        <v>346</v>
      </c>
      <c r="H44" s="46" t="n">
        <v>3</v>
      </c>
    </row>
    <row r="45" customFormat="false" ht="15" hidden="false" customHeight="false" outlineLevel="0" collapsed="false">
      <c r="B45" s="39"/>
      <c r="G45" s="45" t="s">
        <v>301</v>
      </c>
      <c r="H45" s="46" t="n">
        <v>2</v>
      </c>
    </row>
    <row r="46" customFormat="false" ht="15" hidden="false" customHeight="false" outlineLevel="0" collapsed="false">
      <c r="B46" s="39"/>
      <c r="G46" s="45" t="s">
        <v>304</v>
      </c>
      <c r="H46" s="46" t="n">
        <v>2</v>
      </c>
    </row>
    <row r="47" customFormat="false" ht="15" hidden="false" customHeight="false" outlineLevel="0" collapsed="false">
      <c r="B47" s="39"/>
      <c r="G47" s="45" t="s">
        <v>313</v>
      </c>
      <c r="H47" s="46" t="n">
        <v>2</v>
      </c>
    </row>
    <row r="48" customFormat="false" ht="15" hidden="false" customHeight="false" outlineLevel="0" collapsed="false">
      <c r="B48" s="39"/>
      <c r="G48" s="45" t="s">
        <v>316</v>
      </c>
      <c r="H48" s="46" t="n">
        <v>2</v>
      </c>
    </row>
    <row r="49" customFormat="false" ht="15" hidden="false" customHeight="false" outlineLevel="0" collapsed="false">
      <c r="B49" s="39"/>
      <c r="G49" s="45" t="s">
        <v>318</v>
      </c>
      <c r="H49" s="46" t="n">
        <v>2</v>
      </c>
    </row>
    <row r="50" customFormat="false" ht="15" hidden="false" customHeight="false" outlineLevel="0" collapsed="false">
      <c r="B50" s="39"/>
      <c r="G50" s="45" t="s">
        <v>319</v>
      </c>
      <c r="H50" s="46" t="n">
        <v>2</v>
      </c>
    </row>
    <row r="51" customFormat="false" ht="15" hidden="false" customHeight="false" outlineLevel="0" collapsed="false">
      <c r="B51" s="39"/>
      <c r="G51" s="45" t="s">
        <v>321</v>
      </c>
      <c r="H51" s="46" t="n">
        <v>2</v>
      </c>
    </row>
    <row r="52" customFormat="false" ht="15" hidden="false" customHeight="false" outlineLevel="0" collapsed="false">
      <c r="B52" s="39"/>
      <c r="G52" s="45" t="s">
        <v>339</v>
      </c>
      <c r="H52" s="46" t="n">
        <v>2</v>
      </c>
    </row>
    <row r="53" customFormat="false" ht="15" hidden="false" customHeight="false" outlineLevel="0" collapsed="false">
      <c r="B53" s="39"/>
      <c r="G53" s="45" t="s">
        <v>341</v>
      </c>
      <c r="H53" s="46" t="n">
        <v>2</v>
      </c>
    </row>
    <row r="54" customFormat="false" ht="15" hidden="false" customHeight="false" outlineLevel="0" collapsed="false">
      <c r="B54" s="39"/>
      <c r="G54" s="45" t="s">
        <v>345</v>
      </c>
      <c r="H54" s="46" t="n">
        <v>2</v>
      </c>
    </row>
    <row r="55" customFormat="false" ht="15" hidden="false" customHeight="false" outlineLevel="0" collapsed="false">
      <c r="B55" s="39"/>
      <c r="G55" s="45" t="s">
        <v>347</v>
      </c>
      <c r="H55" s="46" t="n">
        <v>2</v>
      </c>
    </row>
    <row r="56" customFormat="false" ht="15" hidden="false" customHeight="false" outlineLevel="0" collapsed="false">
      <c r="G56" s="45" t="s">
        <v>350</v>
      </c>
      <c r="H56" s="46" t="n">
        <v>2</v>
      </c>
    </row>
    <row r="57" customFormat="false" ht="15" hidden="false" customHeight="false" outlineLevel="0" collapsed="false">
      <c r="G57" s="45" t="s">
        <v>352</v>
      </c>
      <c r="H57" s="46" t="n">
        <v>2</v>
      </c>
    </row>
    <row r="58" customFormat="false" ht="15" hidden="false" customHeight="false" outlineLevel="0" collapsed="false">
      <c r="G58" s="45" t="s">
        <v>303</v>
      </c>
      <c r="H58" s="46" t="n">
        <v>1</v>
      </c>
    </row>
    <row r="59" customFormat="false" ht="15" hidden="false" customHeight="false" outlineLevel="0" collapsed="false">
      <c r="G59" s="45" t="s">
        <v>324</v>
      </c>
      <c r="H59" s="46" t="n">
        <v>1</v>
      </c>
    </row>
    <row r="60" customFormat="false" ht="15" hidden="false" customHeight="false" outlineLevel="0" collapsed="false">
      <c r="G60" s="45" t="s">
        <v>328</v>
      </c>
      <c r="H60" s="46" t="n">
        <v>1</v>
      </c>
    </row>
    <row r="61" customFormat="false" ht="15" hidden="false" customHeight="false" outlineLevel="0" collapsed="false">
      <c r="G61" s="56" t="s">
        <v>338</v>
      </c>
      <c r="H61" s="57" t="n">
        <v>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LibreOffice/6.0.3.2$Linux_X86_64 LibreOffice_project/00m0$Build-2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en-GB</dc:language>
  <cp:lastModifiedBy/>
  <dcterms:modified xsi:type="dcterms:W3CDTF">2018-08-12T13:50:10Z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