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bri\Downloads\"/>
    </mc:Choice>
  </mc:AlternateContent>
  <xr:revisionPtr revIDLastSave="0" documentId="13_ncr:1_{AC7C032A-7876-4DF1-8E83-8DF8007D7955}" xr6:coauthVersionLast="36" xr6:coauthVersionMax="47" xr10:uidLastSave="{00000000-0000-0000-0000-000000000000}"/>
  <bookViews>
    <workbookView xWindow="0" yWindow="0" windowWidth="19200" windowHeight="6930" xr2:uid="{B7D051E6-ABA8-439C-8229-9D32B3D7FC4B}"/>
  </bookViews>
  <sheets>
    <sheet name="Budžets" sheetId="1" r:id="rId1"/>
    <sheet name="Atalgojumu likm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J18" i="1" l="1"/>
  <c r="D5" i="1"/>
  <c r="C5" i="1"/>
  <c r="C52" i="1" l="1"/>
  <c r="D35" i="1"/>
  <c r="D27" i="1"/>
  <c r="D6" i="1" s="1"/>
  <c r="G15" i="1"/>
  <c r="C35" i="1"/>
  <c r="C27" i="1"/>
  <c r="C6" i="1" s="1"/>
  <c r="H15" i="1" l="1"/>
  <c r="I15" i="1" s="1"/>
  <c r="K15" i="1" s="1"/>
  <c r="G17" i="1"/>
  <c r="G16" i="1"/>
  <c r="H16" i="1" s="1"/>
  <c r="I16" i="1" s="1"/>
  <c r="K16" i="1" s="1"/>
  <c r="D52" i="1"/>
  <c r="D43" i="1"/>
  <c r="D8" i="1" s="1"/>
  <c r="C43" i="1"/>
  <c r="C8" i="1" s="1"/>
  <c r="E8" i="1" s="1"/>
  <c r="D7" i="1"/>
  <c r="C7" i="1"/>
  <c r="E7" i="1" l="1"/>
  <c r="C9" i="1"/>
  <c r="E9" i="1" s="1"/>
  <c r="J15" i="1"/>
  <c r="J16" i="1"/>
  <c r="H17" i="1"/>
  <c r="I17" i="1" s="1"/>
  <c r="K17" i="1" l="1"/>
  <c r="K18" i="1" s="1"/>
  <c r="J17" i="1"/>
  <c r="D4" i="1"/>
  <c r="D11" i="1" s="1"/>
  <c r="C4" i="1" l="1"/>
  <c r="C11" i="1" s="1"/>
  <c r="F28" i="2"/>
  <c r="D28" i="2"/>
  <c r="E28" i="2" s="1"/>
  <c r="F27" i="2"/>
  <c r="D27" i="2"/>
  <c r="E27" i="2" s="1"/>
  <c r="F26" i="2"/>
  <c r="D26" i="2"/>
  <c r="E26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F20" i="2"/>
  <c r="D20" i="2"/>
  <c r="E20" i="2" s="1"/>
  <c r="F19" i="2"/>
  <c r="D19" i="2"/>
  <c r="E19" i="2" s="1"/>
  <c r="F18" i="2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E13" i="2" s="1"/>
  <c r="F12" i="2"/>
  <c r="D12" i="2"/>
  <c r="E12" i="2" s="1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E5" i="1" l="1"/>
  <c r="E6" i="1"/>
  <c r="E4" i="1" l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Ieva Leiņa</author>
  </authors>
  <commentList>
    <comment ref="E14" authorId="0" shapeId="0" xr:uid="{6DB03FBC-F39C-412E-AA0B-E8B1B3ACB6B9}">
      <text>
        <r>
          <rPr>
            <sz val="9"/>
            <color indexed="81"/>
            <rFont val="Times New Roman"/>
            <family val="1"/>
            <charset val="186"/>
          </rPr>
          <t>Lūdzu norādīt plānoto slodzi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4" authorId="0" shapeId="0" xr:uid="{7ECFEDC4-ACCF-4F82-80EE-EDB545E9F5D8}">
      <text>
        <r>
          <rPr>
            <sz val="9"/>
            <color indexed="81"/>
            <rFont val="Times New Roman"/>
            <family val="1"/>
            <charset val="186"/>
          </rPr>
          <t xml:space="preserve">Lūdzu norādīt likmi, sk. sheet Atalgojuma likmes
</t>
        </r>
      </text>
    </comment>
  </commentList>
</comments>
</file>

<file path=xl/sharedStrings.xml><?xml version="1.0" encoding="utf-8"?>
<sst xmlns="http://schemas.openxmlformats.org/spreadsheetml/2006/main" count="101" uniqueCount="65">
  <si>
    <t>2.pielikums</t>
  </si>
  <si>
    <t>Izmaksu veids</t>
  </si>
  <si>
    <t>1.gads</t>
  </si>
  <si>
    <t>2.gads</t>
  </si>
  <si>
    <t xml:space="preserve">Kopā </t>
  </si>
  <si>
    <t>Tiešās attiecināmās izmaksas</t>
  </si>
  <si>
    <t xml:space="preserve">Atlīdzība </t>
  </si>
  <si>
    <t>Komandējumu izdevumi</t>
  </si>
  <si>
    <t>Inventāra, instrumentu un materiālu iegādes izmaksas un piegādes izmaksas</t>
  </si>
  <si>
    <t>Ārējo pakalpojumu izmaksas</t>
  </si>
  <si>
    <t xml:space="preserve">Citas izmaksas (tai skaitā zinātnisko pētījumu publicēšanas izmaksas, mācību izmaksas, publicitātes izmaksas u.tml.) </t>
  </si>
  <si>
    <t>KOPĀ</t>
  </si>
  <si>
    <t>Atlīdzība</t>
  </si>
  <si>
    <t>Nr. p.k.</t>
  </si>
  <si>
    <t>Vārds</t>
  </si>
  <si>
    <t>Uzvārds</t>
  </si>
  <si>
    <t>Loma</t>
  </si>
  <si>
    <t>Slodze (PLE)</t>
  </si>
  <si>
    <t>Likme</t>
  </si>
  <si>
    <t>Atalgojums/mēnesī</t>
  </si>
  <si>
    <t>VSAOI/ mēnesī</t>
  </si>
  <si>
    <t>Kopējā atlīdzība mēnesī</t>
  </si>
  <si>
    <t>Atlīdzība 1.gads (12 mēneš)</t>
  </si>
  <si>
    <t>Atlīdzība 2.gads (12.mēneši)</t>
  </si>
  <si>
    <t>1.</t>
  </si>
  <si>
    <t>2.</t>
  </si>
  <si>
    <t>Izmaksas</t>
  </si>
  <si>
    <t>Apraksts</t>
  </si>
  <si>
    <t>[Apraksts]</t>
  </si>
  <si>
    <t>…</t>
  </si>
  <si>
    <t>Kopā</t>
  </si>
  <si>
    <t>Amati</t>
  </si>
  <si>
    <t xml:space="preserve">Likme stundā bruto (EUR) </t>
  </si>
  <si>
    <t>VSAOI  DD (EUR)</t>
  </si>
  <si>
    <t>Likme stundā (EUR) ar VSAOI DD</t>
  </si>
  <si>
    <t xml:space="preserve">Tarifs 1 PLE bruto (EUR) </t>
  </si>
  <si>
    <t>Projekta zinātniskais vadītājs/ vadošais pētnieks (4.līmenis)</t>
  </si>
  <si>
    <t>Projekta zinātniskais vadītājs/ vadošais pētnieks (3.līmenis)</t>
  </si>
  <si>
    <t>Projekta zinātniskais vadītājs/ vadošais pētnieks (2.līmenis)</t>
  </si>
  <si>
    <t>Projekta zinātniskais vadītājs/ vadošais pētnieks (1.līmenis)</t>
  </si>
  <si>
    <t>Projekta zinātniskais vadītājs/ vadošais pētnieks (Pamatlikme)</t>
  </si>
  <si>
    <t>Vadošais pētnieks (4.līmenis)</t>
  </si>
  <si>
    <t>Vadošais pētnieks (3.līmenis)</t>
  </si>
  <si>
    <t>Vadošais pētnieks (2.līmenis)</t>
  </si>
  <si>
    <t>Vadošais pētnieks (1.līmenis)</t>
  </si>
  <si>
    <t>Vadošais pētnieks (pamatlikme)</t>
  </si>
  <si>
    <t>Pētnieks (ar doktora grādu) (4.līmenis)</t>
  </si>
  <si>
    <t>Pētnieks (ar doktora grādu) (3.līmenis)</t>
  </si>
  <si>
    <t>Pētnieks (ar doktora grādu) (2.līmenis)</t>
  </si>
  <si>
    <t>Pētnieks (ar doktora grādu) (1.līmenis)</t>
  </si>
  <si>
    <t>Pētnieks (ar doktora grādu) (pamatlikme)</t>
  </si>
  <si>
    <t>Pētnieks (bez doktora grāda) (4.līmenis)</t>
  </si>
  <si>
    <t>Pētnieks (bez doktora grāda) (3.līmenis)</t>
  </si>
  <si>
    <t>Pētnieks (bez doktora grāda) (2.līmenis)</t>
  </si>
  <si>
    <t>Pētnieks (bez doktora grāda) (1.līmenis)</t>
  </si>
  <si>
    <t>Pētnieks (bez doktora grāda) (pamatlikme)</t>
  </si>
  <si>
    <t>Zinātniskais asistents (4.līmenis)</t>
  </si>
  <si>
    <t>Zinātniskais asistents (3.līmenis)</t>
  </si>
  <si>
    <t>Zinātniskais asistents (2.līmenis)</t>
  </si>
  <si>
    <t>Zinātniskais asistents (1.līmenis)</t>
  </si>
  <si>
    <t>Zinātniskais asistents (pamatlikme)</t>
  </si>
  <si>
    <t>! Grantu budžeta plānojumi var mainīties pēc Izglītības un zinātnes ministrijas izstrādātās vienkāršoto izmaksu metodikas apstiprināšanas</t>
  </si>
  <si>
    <t>Laborants, studējošais</t>
  </si>
  <si>
    <t>Administratīvās izmaksas 15% no tiešajām izmaksām (atbilstoši Izglītības un zinātnes ministrijas izstrādātajai vienkāršoto izmaksu metodikai)</t>
  </si>
  <si>
    <t>Zinātnieka granta izvērsts budžeta plānojums (!)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</si>
</sst>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wrapText="1"/>
    </xf>
    <xf numFmtId="4" fontId="2" fillId="2" borderId="6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2" fontId="5" fillId="9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2" fontId="5" fillId="10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2" fontId="5" fillId="11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2" fontId="5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2" fontId="1" fillId="12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Protection="1">
      <protection locked="0"/>
    </xf>
    <xf numFmtId="0" fontId="4" fillId="0" borderId="0" xfId="0" applyFont="1"/>
    <xf numFmtId="0" fontId="6" fillId="0" borderId="2" xfId="0" applyFont="1" applyBorder="1" applyAlignment="1">
      <alignment wrapText="1"/>
    </xf>
    <xf numFmtId="0" fontId="8" fillId="0" borderId="0" xfId="0" applyFont="1"/>
    <xf numFmtId="4" fontId="2" fillId="2" borderId="12" xfId="0" applyNumberFormat="1" applyFont="1" applyFill="1" applyBorder="1"/>
    <xf numFmtId="2" fontId="8" fillId="0" borderId="2" xfId="0" applyNumberFormat="1" applyFont="1" applyBorder="1"/>
    <xf numFmtId="2" fontId="8" fillId="0" borderId="11" xfId="0" applyNumberFormat="1" applyFont="1" applyBorder="1"/>
    <xf numFmtId="2" fontId="1" fillId="0" borderId="2" xfId="0" applyNumberFormat="1" applyFont="1" applyBorder="1"/>
    <xf numFmtId="0" fontId="2" fillId="4" borderId="9" xfId="0" applyFont="1" applyFill="1" applyBorder="1" applyAlignment="1">
      <alignment horizontal="center" vertical="center"/>
    </xf>
    <xf numFmtId="4" fontId="2" fillId="5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/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0" fillId="0" borderId="2" xfId="0" applyFont="1" applyBorder="1" applyAlignment="1">
      <alignment wrapText="1"/>
    </xf>
    <xf numFmtId="2" fontId="6" fillId="0" borderId="2" xfId="0" applyNumberFormat="1" applyFont="1" applyBorder="1"/>
    <xf numFmtId="0" fontId="11" fillId="10" borderId="2" xfId="0" applyFont="1" applyFill="1" applyBorder="1"/>
    <xf numFmtId="0" fontId="1" fillId="10" borderId="2" xfId="0" applyFont="1" applyFill="1" applyBorder="1"/>
    <xf numFmtId="0" fontId="1" fillId="10" borderId="2" xfId="0" applyFont="1" applyFill="1" applyBorder="1" applyProtection="1">
      <protection locked="0"/>
    </xf>
    <xf numFmtId="0" fontId="9" fillId="0" borderId="13" xfId="0" applyFont="1" applyBorder="1"/>
    <xf numFmtId="0" fontId="12" fillId="0" borderId="0" xfId="0" applyFont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0" fillId="5" borderId="2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2372-9690-4B92-9241-6081628F65AE}">
  <dimension ref="A1:K54"/>
  <sheetViews>
    <sheetView tabSelected="1" workbookViewId="0">
      <selection activeCell="D10" sqref="D10"/>
    </sheetView>
  </sheetViews>
  <sheetFormatPr defaultColWidth="9.1796875" defaultRowHeight="14" x14ac:dyDescent="0.3"/>
  <cols>
    <col min="1" max="1" width="5.54296875" style="50" customWidth="1"/>
    <col min="2" max="2" width="28.1796875" style="50" customWidth="1"/>
    <col min="3" max="3" width="10.26953125" style="50" customWidth="1"/>
    <col min="4" max="4" width="11.7265625" style="50" customWidth="1"/>
    <col min="5" max="6" width="9.1796875" style="50"/>
    <col min="7" max="7" width="10.453125" style="50" customWidth="1"/>
    <col min="8" max="8" width="9.1796875" style="50"/>
    <col min="9" max="9" width="11.453125" style="50" customWidth="1"/>
    <col min="10" max="10" width="12" style="50" customWidth="1"/>
    <col min="11" max="11" width="11.26953125" style="50" customWidth="1"/>
    <col min="12" max="16384" width="9.1796875" style="50"/>
  </cols>
  <sheetData>
    <row r="1" spans="1:11" x14ac:dyDescent="0.3">
      <c r="D1" s="77" t="s">
        <v>0</v>
      </c>
      <c r="E1" s="77"/>
      <c r="J1" s="77"/>
      <c r="K1" s="77"/>
    </row>
    <row r="2" spans="1:11" ht="14.5" thickBot="1" x14ac:dyDescent="0.35">
      <c r="A2" s="67" t="s">
        <v>64</v>
      </c>
      <c r="B2" s="67"/>
    </row>
    <row r="3" spans="1:11" x14ac:dyDescent="0.3">
      <c r="A3" s="81" t="s">
        <v>1</v>
      </c>
      <c r="B3" s="82"/>
      <c r="C3" s="55" t="s">
        <v>2</v>
      </c>
      <c r="D3" s="55" t="s">
        <v>3</v>
      </c>
      <c r="E3" s="56" t="s">
        <v>4</v>
      </c>
    </row>
    <row r="4" spans="1:11" x14ac:dyDescent="0.3">
      <c r="A4" s="71" t="s">
        <v>5</v>
      </c>
      <c r="B4" s="72"/>
      <c r="C4" s="52">
        <f>ROUND(SUM(C5:C9),0)</f>
        <v>0</v>
      </c>
      <c r="D4" s="52">
        <f t="shared" ref="D4:E4" si="0">ROUND(SUM(D5:D9),0)</f>
        <v>0</v>
      </c>
      <c r="E4" s="53">
        <f t="shared" si="0"/>
        <v>0</v>
      </c>
    </row>
    <row r="5" spans="1:11" x14ac:dyDescent="0.3">
      <c r="A5" s="1">
        <v>1</v>
      </c>
      <c r="B5" s="2" t="s">
        <v>6</v>
      </c>
      <c r="C5" s="54">
        <f>J18</f>
        <v>0</v>
      </c>
      <c r="D5" s="54">
        <f>K18</f>
        <v>0</v>
      </c>
      <c r="E5" s="57">
        <f>SUM(C5,D5)</f>
        <v>0</v>
      </c>
    </row>
    <row r="6" spans="1:11" x14ac:dyDescent="0.3">
      <c r="A6" s="1">
        <v>2</v>
      </c>
      <c r="B6" s="2" t="s">
        <v>7</v>
      </c>
      <c r="C6" s="54">
        <f>C27</f>
        <v>0</v>
      </c>
      <c r="D6" s="54">
        <f>D27</f>
        <v>0</v>
      </c>
      <c r="E6" s="57">
        <f t="shared" ref="E6" si="1">SUM(C6,D6)</f>
        <v>0</v>
      </c>
    </row>
    <row r="7" spans="1:11" ht="39" x14ac:dyDescent="0.3">
      <c r="A7" s="1">
        <v>3</v>
      </c>
      <c r="B7" s="3" t="s">
        <v>8</v>
      </c>
      <c r="C7" s="54">
        <f>C35</f>
        <v>0</v>
      </c>
      <c r="D7" s="54">
        <f>D35</f>
        <v>0</v>
      </c>
      <c r="E7" s="57">
        <f>SUM(C7,D7)</f>
        <v>0</v>
      </c>
    </row>
    <row r="8" spans="1:11" x14ac:dyDescent="0.3">
      <c r="A8" s="1">
        <v>4</v>
      </c>
      <c r="B8" s="3" t="s">
        <v>9</v>
      </c>
      <c r="C8" s="54">
        <f>C43</f>
        <v>0</v>
      </c>
      <c r="D8" s="54">
        <f>D43</f>
        <v>0</v>
      </c>
      <c r="E8" s="57">
        <f>SUM(C8,D8)</f>
        <v>0</v>
      </c>
    </row>
    <row r="9" spans="1:11" ht="52" x14ac:dyDescent="0.3">
      <c r="A9" s="1">
        <v>5</v>
      </c>
      <c r="B9" s="3" t="s">
        <v>10</v>
      </c>
      <c r="C9" s="54">
        <f>C52</f>
        <v>0</v>
      </c>
      <c r="D9" s="54">
        <v>0</v>
      </c>
      <c r="E9" s="57">
        <f>SUM(C9,D9)</f>
        <v>0</v>
      </c>
    </row>
    <row r="10" spans="1:11" ht="64.5" customHeight="1" x14ac:dyDescent="0.3">
      <c r="A10" s="71" t="s">
        <v>63</v>
      </c>
      <c r="B10" s="72"/>
      <c r="C10" s="54">
        <f>C4*0.15</f>
        <v>0</v>
      </c>
      <c r="D10" s="54">
        <f>D4*0.15</f>
        <v>0</v>
      </c>
      <c r="E10" s="57">
        <f>E4*0.15</f>
        <v>0</v>
      </c>
    </row>
    <row r="11" spans="1:11" ht="14.5" thickBot="1" x14ac:dyDescent="0.35">
      <c r="A11" s="83" t="s">
        <v>11</v>
      </c>
      <c r="B11" s="84"/>
      <c r="C11" s="4">
        <f>ROUND(SUM(C4+C10),0)</f>
        <v>0</v>
      </c>
      <c r="D11" s="4">
        <f>ROUND(SUM(D4+D10),0)</f>
        <v>0</v>
      </c>
      <c r="E11" s="51">
        <f>ROUND(SUM(E4+E10),0)</f>
        <v>0</v>
      </c>
    </row>
    <row r="13" spans="1:11" x14ac:dyDescent="0.3">
      <c r="A13" s="43" t="s">
        <v>12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1" ht="39" x14ac:dyDescent="0.3">
      <c r="A14" s="58" t="s">
        <v>13</v>
      </c>
      <c r="B14" s="58" t="s">
        <v>14</v>
      </c>
      <c r="C14" s="59" t="s">
        <v>15</v>
      </c>
      <c r="D14" s="59" t="s">
        <v>16</v>
      </c>
      <c r="E14" s="59" t="s">
        <v>17</v>
      </c>
      <c r="F14" s="59" t="s">
        <v>18</v>
      </c>
      <c r="G14" s="59" t="s">
        <v>19</v>
      </c>
      <c r="H14" s="59" t="s">
        <v>20</v>
      </c>
      <c r="I14" s="59" t="s">
        <v>21</v>
      </c>
      <c r="J14" s="60" t="s">
        <v>22</v>
      </c>
      <c r="K14" s="60" t="s">
        <v>23</v>
      </c>
    </row>
    <row r="15" spans="1:11" x14ac:dyDescent="0.3">
      <c r="A15" s="44" t="s">
        <v>24</v>
      </c>
      <c r="B15" s="44"/>
      <c r="C15" s="44"/>
      <c r="D15" s="44"/>
      <c r="E15" s="44">
        <v>0</v>
      </c>
      <c r="F15" s="44">
        <v>0</v>
      </c>
      <c r="G15" s="44">
        <f>(160*E15)*F15</f>
        <v>0</v>
      </c>
      <c r="H15" s="45">
        <f t="shared" ref="H15:H17" si="2">G15*0.2359</f>
        <v>0</v>
      </c>
      <c r="I15" s="45">
        <f t="shared" ref="I15:I17" si="3">G15+H15</f>
        <v>0</v>
      </c>
      <c r="J15" s="46">
        <f t="shared" ref="J15:J16" si="4">I15*12</f>
        <v>0</v>
      </c>
      <c r="K15" s="46">
        <f>I15*12</f>
        <v>0</v>
      </c>
    </row>
    <row r="16" spans="1:11" x14ac:dyDescent="0.3">
      <c r="A16" s="44" t="s">
        <v>25</v>
      </c>
      <c r="B16" s="44"/>
      <c r="C16" s="44"/>
      <c r="D16" s="44"/>
      <c r="E16" s="44">
        <v>0</v>
      </c>
      <c r="F16" s="44">
        <v>0</v>
      </c>
      <c r="G16" s="44">
        <f t="shared" ref="G16:G17" si="5">(160*E16)*F16</f>
        <v>0</v>
      </c>
      <c r="H16" s="45">
        <f t="shared" si="2"/>
        <v>0</v>
      </c>
      <c r="I16" s="45">
        <f t="shared" si="3"/>
        <v>0</v>
      </c>
      <c r="J16" s="46">
        <f t="shared" si="4"/>
        <v>0</v>
      </c>
      <c r="K16" s="46">
        <f t="shared" ref="K16:K17" si="6">I16*12</f>
        <v>0</v>
      </c>
    </row>
    <row r="17" spans="1:11" x14ac:dyDescent="0.3">
      <c r="A17" s="44"/>
      <c r="B17" s="44"/>
      <c r="C17" s="44"/>
      <c r="D17" s="44"/>
      <c r="E17" s="44">
        <v>0</v>
      </c>
      <c r="F17" s="44">
        <v>0</v>
      </c>
      <c r="G17" s="44">
        <f t="shared" si="5"/>
        <v>0</v>
      </c>
      <c r="H17" s="45">
        <f t="shared" si="2"/>
        <v>0</v>
      </c>
      <c r="I17" s="45">
        <f t="shared" si="3"/>
        <v>0</v>
      </c>
      <c r="J17" s="46">
        <f>I17*12</f>
        <v>0</v>
      </c>
      <c r="K17" s="46">
        <f t="shared" si="6"/>
        <v>0</v>
      </c>
    </row>
    <row r="18" spans="1:11" ht="16.5" customHeight="1" x14ac:dyDescent="0.3">
      <c r="A18" s="85" t="s">
        <v>11</v>
      </c>
      <c r="B18" s="86"/>
      <c r="C18" s="86"/>
      <c r="D18" s="86"/>
      <c r="E18" s="86"/>
      <c r="F18" s="86"/>
      <c r="G18" s="86"/>
      <c r="H18" s="86"/>
      <c r="I18" s="87"/>
      <c r="J18" s="46">
        <f>SUM(J15:J17)</f>
        <v>0</v>
      </c>
      <c r="K18" s="46">
        <f>SUM(K15:K17)</f>
        <v>0</v>
      </c>
    </row>
    <row r="20" spans="1:11" x14ac:dyDescent="0.3">
      <c r="A20" s="42"/>
      <c r="B20" s="42"/>
      <c r="C20" s="42"/>
      <c r="D20" s="42"/>
      <c r="E20" s="42"/>
    </row>
    <row r="21" spans="1:11" x14ac:dyDescent="0.3">
      <c r="A21" s="79" t="s">
        <v>7</v>
      </c>
      <c r="B21" s="80"/>
      <c r="C21" s="69" t="s">
        <v>26</v>
      </c>
      <c r="D21" s="70"/>
      <c r="E21" s="42"/>
    </row>
    <row r="22" spans="1:11" x14ac:dyDescent="0.3">
      <c r="A22" s="61"/>
      <c r="B22" s="61" t="s">
        <v>27</v>
      </c>
      <c r="C22" s="61" t="s">
        <v>2</v>
      </c>
      <c r="D22" s="61" t="s">
        <v>3</v>
      </c>
      <c r="E22" s="42"/>
    </row>
    <row r="23" spans="1:11" x14ac:dyDescent="0.3">
      <c r="A23" s="47" t="s">
        <v>24</v>
      </c>
      <c r="B23" s="64" t="s">
        <v>28</v>
      </c>
      <c r="C23" s="65"/>
      <c r="D23" s="65"/>
      <c r="E23" s="42"/>
    </row>
    <row r="24" spans="1:11" x14ac:dyDescent="0.3">
      <c r="A24" s="47" t="s">
        <v>25</v>
      </c>
      <c r="B24" s="66" t="s">
        <v>29</v>
      </c>
      <c r="C24" s="66"/>
      <c r="D24" s="66"/>
      <c r="E24" s="42"/>
    </row>
    <row r="25" spans="1:11" x14ac:dyDescent="0.3">
      <c r="A25" s="47"/>
      <c r="B25" s="66"/>
      <c r="C25" s="66"/>
      <c r="D25" s="66"/>
      <c r="E25" s="42"/>
    </row>
    <row r="26" spans="1:11" x14ac:dyDescent="0.3">
      <c r="A26" s="47"/>
      <c r="B26" s="66"/>
      <c r="C26" s="66"/>
      <c r="D26" s="66"/>
      <c r="E26" s="42"/>
    </row>
    <row r="27" spans="1:11" x14ac:dyDescent="0.3">
      <c r="A27" s="75" t="s">
        <v>30</v>
      </c>
      <c r="B27" s="76"/>
      <c r="C27" s="54">
        <f>SUM(C23:C26)</f>
        <v>0</v>
      </c>
      <c r="D27" s="54">
        <f>SUM(D23:D26)</f>
        <v>0</v>
      </c>
      <c r="E27" s="42"/>
    </row>
    <row r="28" spans="1:11" x14ac:dyDescent="0.3">
      <c r="A28" s="42"/>
      <c r="B28" s="42"/>
      <c r="C28" s="42"/>
      <c r="D28" s="42"/>
      <c r="E28" s="42"/>
    </row>
    <row r="29" spans="1:11" ht="33" customHeight="1" x14ac:dyDescent="0.3">
      <c r="A29" s="78" t="s">
        <v>8</v>
      </c>
      <c r="B29" s="78"/>
      <c r="C29" s="69" t="s">
        <v>26</v>
      </c>
      <c r="D29" s="70"/>
      <c r="E29" s="42"/>
    </row>
    <row r="30" spans="1:11" x14ac:dyDescent="0.3">
      <c r="A30" s="49"/>
      <c r="B30" s="49" t="s">
        <v>27</v>
      </c>
      <c r="C30" s="49" t="s">
        <v>2</v>
      </c>
      <c r="D30" s="49" t="s">
        <v>3</v>
      </c>
      <c r="E30" s="42"/>
    </row>
    <row r="31" spans="1:11" x14ac:dyDescent="0.3">
      <c r="A31" s="47" t="s">
        <v>24</v>
      </c>
      <c r="B31" s="64" t="s">
        <v>28</v>
      </c>
      <c r="C31" s="65"/>
      <c r="D31" s="65"/>
      <c r="E31" s="42"/>
    </row>
    <row r="32" spans="1:11" x14ac:dyDescent="0.3">
      <c r="A32" s="47" t="s">
        <v>25</v>
      </c>
      <c r="B32" s="66" t="s">
        <v>29</v>
      </c>
      <c r="C32" s="66"/>
      <c r="D32" s="66"/>
      <c r="E32" s="42"/>
    </row>
    <row r="33" spans="1:5" x14ac:dyDescent="0.3">
      <c r="A33" s="49"/>
      <c r="B33" s="66"/>
      <c r="C33" s="66"/>
      <c r="D33" s="66"/>
      <c r="E33" s="42"/>
    </row>
    <row r="34" spans="1:5" x14ac:dyDescent="0.3">
      <c r="A34" s="49"/>
      <c r="B34" s="66"/>
      <c r="C34" s="66"/>
      <c r="D34" s="66"/>
      <c r="E34" s="42"/>
    </row>
    <row r="35" spans="1:5" x14ac:dyDescent="0.3">
      <c r="A35" s="73" t="s">
        <v>30</v>
      </c>
      <c r="B35" s="74"/>
      <c r="C35" s="63">
        <f>SUM(C31:C34)</f>
        <v>0</v>
      </c>
      <c r="D35" s="63">
        <f>SUM(D31:D34)</f>
        <v>0</v>
      </c>
      <c r="E35" s="42"/>
    </row>
    <row r="36" spans="1:5" x14ac:dyDescent="0.3">
      <c r="A36" s="48"/>
      <c r="B36" s="48"/>
      <c r="C36" s="48"/>
      <c r="D36" s="48"/>
      <c r="E36" s="42"/>
    </row>
    <row r="37" spans="1:5" ht="22.5" customHeight="1" x14ac:dyDescent="0.3">
      <c r="A37" s="78" t="s">
        <v>9</v>
      </c>
      <c r="B37" s="78"/>
      <c r="C37" s="69" t="s">
        <v>26</v>
      </c>
      <c r="D37" s="70"/>
      <c r="E37" s="42"/>
    </row>
    <row r="38" spans="1:5" x14ac:dyDescent="0.3">
      <c r="A38" s="62"/>
      <c r="B38" s="62" t="s">
        <v>27</v>
      </c>
      <c r="C38" s="62" t="s">
        <v>2</v>
      </c>
      <c r="D38" s="62" t="s">
        <v>3</v>
      </c>
      <c r="E38" s="42"/>
    </row>
    <row r="39" spans="1:5" x14ac:dyDescent="0.3">
      <c r="A39" s="47" t="s">
        <v>24</v>
      </c>
      <c r="B39" s="64" t="s">
        <v>28</v>
      </c>
      <c r="C39" s="65"/>
      <c r="D39" s="65"/>
      <c r="E39" s="42"/>
    </row>
    <row r="40" spans="1:5" x14ac:dyDescent="0.3">
      <c r="A40" s="47" t="s">
        <v>25</v>
      </c>
      <c r="B40" s="66" t="s">
        <v>29</v>
      </c>
      <c r="C40" s="66"/>
      <c r="D40" s="66"/>
      <c r="E40" s="42"/>
    </row>
    <row r="41" spans="1:5" x14ac:dyDescent="0.3">
      <c r="A41" s="47"/>
      <c r="B41" s="66"/>
      <c r="C41" s="66"/>
      <c r="D41" s="66"/>
      <c r="E41" s="42"/>
    </row>
    <row r="42" spans="1:5" x14ac:dyDescent="0.3">
      <c r="A42" s="49"/>
      <c r="B42" s="66"/>
      <c r="C42" s="66"/>
      <c r="D42" s="66"/>
      <c r="E42" s="42"/>
    </row>
    <row r="43" spans="1:5" x14ac:dyDescent="0.3">
      <c r="A43" s="73" t="s">
        <v>30</v>
      </c>
      <c r="B43" s="74"/>
      <c r="C43" s="63">
        <f>SUM(C39:C42)</f>
        <v>0</v>
      </c>
      <c r="D43" s="63">
        <f>SUM(D39:D42)</f>
        <v>0</v>
      </c>
      <c r="E43" s="42"/>
    </row>
    <row r="44" spans="1:5" x14ac:dyDescent="0.3">
      <c r="A44" s="48"/>
      <c r="B44" s="48"/>
      <c r="C44" s="48"/>
      <c r="D44" s="48"/>
      <c r="E44" s="42"/>
    </row>
    <row r="45" spans="1:5" ht="38.25" customHeight="1" x14ac:dyDescent="0.3">
      <c r="A45" s="78" t="s">
        <v>10</v>
      </c>
      <c r="B45" s="78"/>
      <c r="C45" s="69" t="s">
        <v>26</v>
      </c>
      <c r="D45" s="70"/>
      <c r="E45" s="42"/>
    </row>
    <row r="46" spans="1:5" x14ac:dyDescent="0.3">
      <c r="A46" s="62"/>
      <c r="B46" s="62" t="s">
        <v>27</v>
      </c>
      <c r="C46" s="62" t="s">
        <v>2</v>
      </c>
      <c r="D46" s="62" t="s">
        <v>3</v>
      </c>
    </row>
    <row r="47" spans="1:5" x14ac:dyDescent="0.3">
      <c r="A47" s="47" t="s">
        <v>24</v>
      </c>
      <c r="B47" s="64" t="s">
        <v>28</v>
      </c>
      <c r="C47" s="65"/>
      <c r="D47" s="65"/>
    </row>
    <row r="48" spans="1:5" x14ac:dyDescent="0.3">
      <c r="A48" s="47" t="s">
        <v>25</v>
      </c>
      <c r="B48" s="66" t="s">
        <v>29</v>
      </c>
      <c r="C48" s="66"/>
      <c r="D48" s="66"/>
    </row>
    <row r="49" spans="1:4" x14ac:dyDescent="0.3">
      <c r="A49" s="47"/>
      <c r="B49" s="66"/>
      <c r="C49" s="66"/>
      <c r="D49" s="66"/>
    </row>
    <row r="50" spans="1:4" x14ac:dyDescent="0.3">
      <c r="A50" s="49"/>
      <c r="B50" s="66"/>
      <c r="C50" s="66"/>
      <c r="D50" s="66"/>
    </row>
    <row r="51" spans="1:4" x14ac:dyDescent="0.3">
      <c r="A51" s="49"/>
      <c r="B51" s="66"/>
      <c r="C51" s="66"/>
      <c r="D51" s="66"/>
    </row>
    <row r="52" spans="1:4" x14ac:dyDescent="0.3">
      <c r="A52" s="73" t="s">
        <v>30</v>
      </c>
      <c r="B52" s="74"/>
      <c r="C52" s="63">
        <f>SUM(C47:C51)</f>
        <v>0</v>
      </c>
      <c r="D52" s="63">
        <f>SUM(D47:D51)</f>
        <v>0</v>
      </c>
    </row>
    <row r="54" spans="1:4" x14ac:dyDescent="0.3">
      <c r="B54" s="68" t="s">
        <v>61</v>
      </c>
    </row>
  </sheetData>
  <protectedRanges>
    <protectedRange algorithmName="SHA-512" hashValue="5+S5xF3Dc+X9oFVY+e0io/mOTo1znQUnm034FWQHVlLrXBwRxqeo1UEvctk9bkHjV+BJdVOyNMAcoWKdE3NwPQ==" saltValue="5ESQ6lxB+KwKkAC2yhXEmA==" spinCount="100000" sqref="C5:E11" name="Range1_2"/>
  </protectedRanges>
  <mergeCells count="19">
    <mergeCell ref="J1:K1"/>
    <mergeCell ref="D1:E1"/>
    <mergeCell ref="C45:D45"/>
    <mergeCell ref="A29:B29"/>
    <mergeCell ref="A21:B21"/>
    <mergeCell ref="A37:B37"/>
    <mergeCell ref="A3:B3"/>
    <mergeCell ref="A4:B4"/>
    <mergeCell ref="A11:B11"/>
    <mergeCell ref="C21:D21"/>
    <mergeCell ref="A45:B45"/>
    <mergeCell ref="A18:I18"/>
    <mergeCell ref="C29:D29"/>
    <mergeCell ref="C37:D37"/>
    <mergeCell ref="A10:B10"/>
    <mergeCell ref="A52:B52"/>
    <mergeCell ref="A43:B43"/>
    <mergeCell ref="A35:B35"/>
    <mergeCell ref="A27:B2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851C-3E33-4E07-ACA6-86207928F67A}">
  <dimension ref="B2:F28"/>
  <sheetViews>
    <sheetView topLeftCell="A19" workbookViewId="0">
      <selection activeCell="B28" sqref="B28"/>
    </sheetView>
  </sheetViews>
  <sheetFormatPr defaultColWidth="8.81640625" defaultRowHeight="13" x14ac:dyDescent="0.3"/>
  <cols>
    <col min="1" max="1" width="8.81640625" style="42"/>
    <col min="2" max="2" width="18.26953125" style="42" customWidth="1"/>
    <col min="3" max="3" width="10.81640625" style="42" customWidth="1"/>
    <col min="4" max="16384" width="8.81640625" style="42"/>
  </cols>
  <sheetData>
    <row r="2" spans="2:6" ht="65" x14ac:dyDescent="0.3">
      <c r="B2" s="5" t="s">
        <v>31</v>
      </c>
      <c r="C2" s="6" t="s">
        <v>32</v>
      </c>
      <c r="D2" s="6" t="s">
        <v>33</v>
      </c>
      <c r="E2" s="24" t="s">
        <v>34</v>
      </c>
      <c r="F2" s="24" t="s">
        <v>35</v>
      </c>
    </row>
    <row r="3" spans="2:6" ht="39" x14ac:dyDescent="0.3">
      <c r="B3" s="7" t="s">
        <v>36</v>
      </c>
      <c r="C3" s="8">
        <v>30</v>
      </c>
      <c r="D3" s="25">
        <f t="shared" ref="D3:D4" si="0">C3*0.2359</f>
        <v>7.077</v>
      </c>
      <c r="E3" s="25">
        <f t="shared" ref="E3:E28" si="1">SUM(C3,D3)</f>
        <v>37.076999999999998</v>
      </c>
      <c r="F3" s="26">
        <f t="shared" ref="F3:F4" si="2">C3*160</f>
        <v>4800</v>
      </c>
    </row>
    <row r="4" spans="2:6" ht="39" x14ac:dyDescent="0.3">
      <c r="B4" s="7" t="s">
        <v>37</v>
      </c>
      <c r="C4" s="8">
        <v>24</v>
      </c>
      <c r="D4" s="25">
        <f t="shared" si="0"/>
        <v>5.6616</v>
      </c>
      <c r="E4" s="25">
        <f t="shared" si="1"/>
        <v>29.6616</v>
      </c>
      <c r="F4" s="26">
        <f t="shared" si="2"/>
        <v>3840</v>
      </c>
    </row>
    <row r="5" spans="2:6" ht="39" x14ac:dyDescent="0.3">
      <c r="B5" s="7" t="s">
        <v>38</v>
      </c>
      <c r="C5" s="8">
        <v>23</v>
      </c>
      <c r="D5" s="25">
        <f>C5*0.2359</f>
        <v>5.4257</v>
      </c>
      <c r="E5" s="25">
        <f t="shared" si="1"/>
        <v>28.425699999999999</v>
      </c>
      <c r="F5" s="26">
        <f>C5*160</f>
        <v>3680</v>
      </c>
    </row>
    <row r="6" spans="2:6" ht="39" x14ac:dyDescent="0.3">
      <c r="B6" s="7" t="s">
        <v>39</v>
      </c>
      <c r="C6" s="8">
        <v>22</v>
      </c>
      <c r="D6" s="25">
        <f>C6*0.2359</f>
        <v>5.1898</v>
      </c>
      <c r="E6" s="25">
        <f t="shared" si="1"/>
        <v>27.189799999999998</v>
      </c>
      <c r="F6" s="26">
        <f>C6*160</f>
        <v>3520</v>
      </c>
    </row>
    <row r="7" spans="2:6" ht="39" x14ac:dyDescent="0.3">
      <c r="B7" s="7" t="s">
        <v>40</v>
      </c>
      <c r="C7" s="8">
        <v>20</v>
      </c>
      <c r="D7" s="25">
        <f>C7*0.2359</f>
        <v>4.718</v>
      </c>
      <c r="E7" s="25">
        <f t="shared" si="1"/>
        <v>24.718</v>
      </c>
      <c r="F7" s="26">
        <f t="shared" ref="F7:F28" si="3">C7*160</f>
        <v>3200</v>
      </c>
    </row>
    <row r="8" spans="2:6" ht="26" x14ac:dyDescent="0.3">
      <c r="B8" s="9" t="s">
        <v>41</v>
      </c>
      <c r="C8" s="10">
        <v>23.4</v>
      </c>
      <c r="D8" s="27">
        <f>C8*0.2359</f>
        <v>5.52006</v>
      </c>
      <c r="E8" s="27">
        <f t="shared" si="1"/>
        <v>28.920059999999999</v>
      </c>
      <c r="F8" s="28">
        <f t="shared" si="3"/>
        <v>3744</v>
      </c>
    </row>
    <row r="9" spans="2:6" ht="26" x14ac:dyDescent="0.3">
      <c r="B9" s="9" t="s">
        <v>42</v>
      </c>
      <c r="C9" s="10">
        <v>21.6</v>
      </c>
      <c r="D9" s="27">
        <f>C9*0.2359</f>
        <v>5.09544</v>
      </c>
      <c r="E9" s="27">
        <f t="shared" si="1"/>
        <v>26.695440000000001</v>
      </c>
      <c r="F9" s="28">
        <f t="shared" si="3"/>
        <v>3456</v>
      </c>
    </row>
    <row r="10" spans="2:6" ht="26" x14ac:dyDescent="0.3">
      <c r="B10" s="9" t="s">
        <v>43</v>
      </c>
      <c r="C10" s="11">
        <v>20.7</v>
      </c>
      <c r="D10" s="29">
        <f t="shared" ref="D10:D11" si="4">C10*0.2359</f>
        <v>4.8831299999999995</v>
      </c>
      <c r="E10" s="29">
        <f t="shared" si="1"/>
        <v>25.583129999999997</v>
      </c>
      <c r="F10" s="30">
        <f t="shared" si="3"/>
        <v>3312</v>
      </c>
    </row>
    <row r="11" spans="2:6" ht="26" x14ac:dyDescent="0.3">
      <c r="B11" s="9" t="s">
        <v>44</v>
      </c>
      <c r="C11" s="11">
        <v>19.8</v>
      </c>
      <c r="D11" s="29">
        <f t="shared" si="4"/>
        <v>4.67082</v>
      </c>
      <c r="E11" s="29">
        <f t="shared" si="1"/>
        <v>24.47082</v>
      </c>
      <c r="F11" s="30">
        <f t="shared" si="3"/>
        <v>3168</v>
      </c>
    </row>
    <row r="12" spans="2:6" ht="26" x14ac:dyDescent="0.3">
      <c r="B12" s="9" t="s">
        <v>45</v>
      </c>
      <c r="C12" s="11">
        <v>18</v>
      </c>
      <c r="D12" s="29">
        <f>C12*0.2359</f>
        <v>4.2462</v>
      </c>
      <c r="E12" s="29">
        <f t="shared" si="1"/>
        <v>22.246200000000002</v>
      </c>
      <c r="F12" s="30">
        <f t="shared" si="3"/>
        <v>2880</v>
      </c>
    </row>
    <row r="13" spans="2:6" ht="26" x14ac:dyDescent="0.3">
      <c r="B13" s="12" t="s">
        <v>46</v>
      </c>
      <c r="C13" s="13">
        <v>20.8</v>
      </c>
      <c r="D13" s="31">
        <f>C13*0.2359</f>
        <v>4.90672</v>
      </c>
      <c r="E13" s="31">
        <f t="shared" si="1"/>
        <v>25.706720000000001</v>
      </c>
      <c r="F13" s="32">
        <f t="shared" si="3"/>
        <v>3328</v>
      </c>
    </row>
    <row r="14" spans="2:6" ht="26" x14ac:dyDescent="0.3">
      <c r="B14" s="12" t="s">
        <v>47</v>
      </c>
      <c r="C14" s="13">
        <v>19.2</v>
      </c>
      <c r="D14" s="31">
        <f>C14*0.2359</f>
        <v>4.52928</v>
      </c>
      <c r="E14" s="31">
        <f t="shared" si="1"/>
        <v>23.729279999999999</v>
      </c>
      <c r="F14" s="32">
        <f t="shared" si="3"/>
        <v>3072</v>
      </c>
    </row>
    <row r="15" spans="2:6" ht="26" x14ac:dyDescent="0.3">
      <c r="B15" s="12" t="s">
        <v>48</v>
      </c>
      <c r="C15" s="13">
        <v>18.399999999999999</v>
      </c>
      <c r="D15" s="31">
        <f>C15*0.2359</f>
        <v>4.34056</v>
      </c>
      <c r="E15" s="31">
        <f t="shared" si="1"/>
        <v>22.740559999999999</v>
      </c>
      <c r="F15" s="32">
        <f t="shared" si="3"/>
        <v>2944</v>
      </c>
    </row>
    <row r="16" spans="2:6" ht="26" x14ac:dyDescent="0.3">
      <c r="B16" s="12" t="s">
        <v>49</v>
      </c>
      <c r="C16" s="13">
        <v>17.600000000000001</v>
      </c>
      <c r="D16" s="31">
        <f t="shared" ref="D16:D28" si="5">C16*0.2359</f>
        <v>4.15184</v>
      </c>
      <c r="E16" s="31">
        <f t="shared" si="1"/>
        <v>21.751840000000001</v>
      </c>
      <c r="F16" s="32">
        <f t="shared" si="3"/>
        <v>2816</v>
      </c>
    </row>
    <row r="17" spans="2:6" ht="26" x14ac:dyDescent="0.3">
      <c r="B17" s="12" t="s">
        <v>50</v>
      </c>
      <c r="C17" s="13">
        <v>16</v>
      </c>
      <c r="D17" s="31">
        <f t="shared" si="5"/>
        <v>3.7744</v>
      </c>
      <c r="E17" s="31">
        <f t="shared" si="1"/>
        <v>19.7744</v>
      </c>
      <c r="F17" s="32">
        <f t="shared" si="3"/>
        <v>2560</v>
      </c>
    </row>
    <row r="18" spans="2:6" ht="26" x14ac:dyDescent="0.3">
      <c r="B18" s="14" t="s">
        <v>51</v>
      </c>
      <c r="C18" s="15">
        <v>18.2</v>
      </c>
      <c r="D18" s="33">
        <f t="shared" si="5"/>
        <v>4.29338</v>
      </c>
      <c r="E18" s="33">
        <f t="shared" si="1"/>
        <v>22.493379999999998</v>
      </c>
      <c r="F18" s="34">
        <f t="shared" si="3"/>
        <v>2912</v>
      </c>
    </row>
    <row r="19" spans="2:6" ht="26" x14ac:dyDescent="0.3">
      <c r="B19" s="16" t="s">
        <v>52</v>
      </c>
      <c r="C19" s="17">
        <v>16.8</v>
      </c>
      <c r="D19" s="35">
        <f t="shared" si="5"/>
        <v>3.96312</v>
      </c>
      <c r="E19" s="35">
        <f t="shared" si="1"/>
        <v>20.763120000000001</v>
      </c>
      <c r="F19" s="36">
        <f t="shared" si="3"/>
        <v>2688</v>
      </c>
    </row>
    <row r="20" spans="2:6" ht="26" x14ac:dyDescent="0.3">
      <c r="B20" s="16" t="s">
        <v>53</v>
      </c>
      <c r="C20" s="17">
        <v>16.100000000000001</v>
      </c>
      <c r="D20" s="35">
        <f t="shared" si="5"/>
        <v>3.7979900000000004</v>
      </c>
      <c r="E20" s="35">
        <f t="shared" si="1"/>
        <v>19.89799</v>
      </c>
      <c r="F20" s="36">
        <f t="shared" si="3"/>
        <v>2576</v>
      </c>
    </row>
    <row r="21" spans="2:6" ht="26" x14ac:dyDescent="0.3">
      <c r="B21" s="16" t="s">
        <v>54</v>
      </c>
      <c r="C21" s="17">
        <v>15.4</v>
      </c>
      <c r="D21" s="35">
        <f t="shared" si="5"/>
        <v>3.63286</v>
      </c>
      <c r="E21" s="35">
        <f t="shared" si="1"/>
        <v>19.032859999999999</v>
      </c>
      <c r="F21" s="36">
        <f t="shared" si="3"/>
        <v>2464</v>
      </c>
    </row>
    <row r="22" spans="2:6" ht="26" x14ac:dyDescent="0.3">
      <c r="B22" s="16" t="s">
        <v>55</v>
      </c>
      <c r="C22" s="17">
        <v>14</v>
      </c>
      <c r="D22" s="35">
        <f t="shared" si="5"/>
        <v>3.3026</v>
      </c>
      <c r="E22" s="35">
        <f t="shared" si="1"/>
        <v>17.302599999999998</v>
      </c>
      <c r="F22" s="36">
        <f t="shared" si="3"/>
        <v>2240</v>
      </c>
    </row>
    <row r="23" spans="2:6" ht="26" x14ac:dyDescent="0.3">
      <c r="B23" s="18" t="s">
        <v>56</v>
      </c>
      <c r="C23" s="19">
        <v>15.6</v>
      </c>
      <c r="D23" s="37">
        <f t="shared" si="5"/>
        <v>3.68004</v>
      </c>
      <c r="E23" s="37">
        <f t="shared" si="1"/>
        <v>19.28004</v>
      </c>
      <c r="F23" s="38">
        <f t="shared" si="3"/>
        <v>2496</v>
      </c>
    </row>
    <row r="24" spans="2:6" ht="26" x14ac:dyDescent="0.3">
      <c r="B24" s="20" t="s">
        <v>57</v>
      </c>
      <c r="C24" s="21">
        <v>14.4</v>
      </c>
      <c r="D24" s="39">
        <f t="shared" si="5"/>
        <v>3.39696</v>
      </c>
      <c r="E24" s="39">
        <f t="shared" si="1"/>
        <v>17.796959999999999</v>
      </c>
      <c r="F24" s="40">
        <f t="shared" si="3"/>
        <v>2304</v>
      </c>
    </row>
    <row r="25" spans="2:6" ht="26" x14ac:dyDescent="0.3">
      <c r="B25" s="20" t="s">
        <v>58</v>
      </c>
      <c r="C25" s="21">
        <v>13.8</v>
      </c>
      <c r="D25" s="39">
        <f t="shared" si="5"/>
        <v>3.25542</v>
      </c>
      <c r="E25" s="39">
        <f t="shared" si="1"/>
        <v>17.055420000000002</v>
      </c>
      <c r="F25" s="40">
        <f t="shared" si="3"/>
        <v>2208</v>
      </c>
    </row>
    <row r="26" spans="2:6" ht="26" x14ac:dyDescent="0.3">
      <c r="B26" s="20" t="s">
        <v>59</v>
      </c>
      <c r="C26" s="21">
        <v>13.2</v>
      </c>
      <c r="D26" s="39">
        <f t="shared" si="5"/>
        <v>3.11388</v>
      </c>
      <c r="E26" s="39">
        <f t="shared" si="1"/>
        <v>16.313879999999997</v>
      </c>
      <c r="F26" s="40">
        <f t="shared" si="3"/>
        <v>2112</v>
      </c>
    </row>
    <row r="27" spans="2:6" ht="26" x14ac:dyDescent="0.3">
      <c r="B27" s="20" t="s">
        <v>60</v>
      </c>
      <c r="C27" s="21">
        <v>12</v>
      </c>
      <c r="D27" s="39">
        <f t="shared" si="5"/>
        <v>2.8308</v>
      </c>
      <c r="E27" s="39">
        <f t="shared" si="1"/>
        <v>14.8308</v>
      </c>
      <c r="F27" s="40">
        <f t="shared" si="3"/>
        <v>1920</v>
      </c>
    </row>
    <row r="28" spans="2:6" x14ac:dyDescent="0.3">
      <c r="B28" s="22" t="s">
        <v>62</v>
      </c>
      <c r="C28" s="23">
        <v>9</v>
      </c>
      <c r="D28" s="41">
        <f t="shared" si="5"/>
        <v>2.1231</v>
      </c>
      <c r="E28" s="41">
        <f t="shared" si="1"/>
        <v>11.123100000000001</v>
      </c>
      <c r="F28" s="22">
        <f t="shared" si="3"/>
        <v>1440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Budžets</vt:lpstr>
      <vt:lpstr>Atalgojumu likmes</vt:lpstr>
    </vt:vector>
  </TitlesOfParts>
  <Manager/>
  <Company>RSU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Leiņa</dc:creator>
  <cp:keywords/>
  <dc:description/>
  <cp:lastModifiedBy>Dana Briede</cp:lastModifiedBy>
  <cp:revision/>
  <dcterms:created xsi:type="dcterms:W3CDTF">2023-09-08T08:59:00Z</dcterms:created>
  <dcterms:modified xsi:type="dcterms:W3CDTF">2024-01-02T08:00:43Z</dcterms:modified>
  <cp:category/>
  <cp:contentStatus/>
</cp:coreProperties>
</file>