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bri\Documents\Konsolidācijas granti\2025\"/>
    </mc:Choice>
  </mc:AlternateContent>
  <xr:revisionPtr revIDLastSave="0" documentId="8_{DC9D9D03-5A89-4B9B-A585-F5638CD46935}" xr6:coauthVersionLast="36" xr6:coauthVersionMax="36" xr10:uidLastSave="{00000000-0000-0000-0000-000000000000}"/>
  <bookViews>
    <workbookView xWindow="0" yWindow="0" windowWidth="19200" windowHeight="6350" xr2:uid="{B7D051E6-ABA8-439C-8229-9D32B3D7FC4B}"/>
  </bookViews>
  <sheets>
    <sheet name="Budžets" sheetId="1" r:id="rId1"/>
    <sheet name="Atalgojumu likm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G13" i="1" l="1"/>
  <c r="C8" i="1"/>
  <c r="C50" i="1"/>
  <c r="C33" i="1"/>
  <c r="C6" i="1" s="1"/>
  <c r="C25" i="1"/>
  <c r="C5" i="1" s="1"/>
  <c r="F13" i="2"/>
  <c r="E13" i="2"/>
  <c r="D13" i="2"/>
  <c r="D14" i="2"/>
  <c r="E14" i="2" s="1"/>
  <c r="F14" i="2"/>
  <c r="D15" i="2"/>
  <c r="E15" i="2"/>
  <c r="F15" i="2"/>
  <c r="D16" i="2"/>
  <c r="E16" i="2"/>
  <c r="F16" i="2"/>
  <c r="D17" i="2"/>
  <c r="E17" i="2" s="1"/>
  <c r="F17" i="2"/>
  <c r="F8" i="2"/>
  <c r="H13" i="1" l="1"/>
  <c r="I13" i="1" s="1"/>
  <c r="J13" i="1" s="1"/>
  <c r="G15" i="1"/>
  <c r="G14" i="1"/>
  <c r="H14" i="1" s="1"/>
  <c r="I14" i="1" s="1"/>
  <c r="C41" i="1"/>
  <c r="C7" i="1" s="1"/>
  <c r="J14" i="1" l="1"/>
  <c r="H15" i="1"/>
  <c r="I15" i="1" s="1"/>
  <c r="J15" i="1" l="1"/>
  <c r="J16" i="1" s="1"/>
  <c r="C4" i="1" s="1"/>
  <c r="F33" i="2" l="1"/>
  <c r="D33" i="2"/>
  <c r="E33" i="2" s="1"/>
  <c r="F32" i="2"/>
  <c r="D32" i="2"/>
  <c r="E32" i="2" s="1"/>
  <c r="F31" i="2"/>
  <c r="D31" i="2"/>
  <c r="E31" i="2" s="1"/>
  <c r="F30" i="2"/>
  <c r="D30" i="2"/>
  <c r="E30" i="2" s="1"/>
  <c r="F29" i="2"/>
  <c r="D29" i="2"/>
  <c r="E29" i="2" s="1"/>
  <c r="F28" i="2"/>
  <c r="D28" i="2"/>
  <c r="E28" i="2" s="1"/>
  <c r="F27" i="2"/>
  <c r="D27" i="2"/>
  <c r="E27" i="2" s="1"/>
  <c r="F26" i="2"/>
  <c r="D26" i="2"/>
  <c r="E26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F20" i="2"/>
  <c r="D20" i="2"/>
  <c r="E20" i="2" s="1"/>
  <c r="F19" i="2"/>
  <c r="D19" i="2"/>
  <c r="E19" i="2" s="1"/>
  <c r="F18" i="2"/>
  <c r="D18" i="2"/>
  <c r="E18" i="2" s="1"/>
  <c r="F12" i="2"/>
  <c r="D12" i="2"/>
  <c r="E12" i="2" s="1"/>
  <c r="F11" i="2"/>
  <c r="D11" i="2"/>
  <c r="E11" i="2" s="1"/>
  <c r="F10" i="2"/>
  <c r="D10" i="2"/>
  <c r="E10" i="2" s="1"/>
  <c r="F9" i="2"/>
  <c r="D9" i="2"/>
  <c r="E9" i="2" s="1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Ieva Leiņa</author>
  </authors>
  <commentList>
    <comment ref="E12" authorId="0" shapeId="0" xr:uid="{6DB03FBC-F39C-412E-AA0B-E8B1B3ACB6B9}">
      <text>
        <r>
          <rPr>
            <sz val="9"/>
            <color indexed="81"/>
            <rFont val="Times New Roman"/>
            <family val="1"/>
            <charset val="186"/>
          </rPr>
          <t>Lūdzu norādīt plānoto slodzi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2" authorId="0" shapeId="0" xr:uid="{7ECFEDC4-ACCF-4F82-80EE-EDB545E9F5D8}">
      <text>
        <r>
          <rPr>
            <sz val="9"/>
            <color indexed="81"/>
            <rFont val="Times New Roman"/>
            <family val="1"/>
            <charset val="186"/>
          </rPr>
          <t xml:space="preserve">Lūdzu norādīt likmi, sk. sheet Atalgojuma likmes
</t>
        </r>
      </text>
    </comment>
  </commentList>
</comments>
</file>

<file path=xl/sharedStrings.xml><?xml version="1.0" encoding="utf-8"?>
<sst xmlns="http://schemas.openxmlformats.org/spreadsheetml/2006/main" count="97" uniqueCount="66">
  <si>
    <t>2.pielikums</t>
  </si>
  <si>
    <t>Izmaksu veids</t>
  </si>
  <si>
    <t>1.gads</t>
  </si>
  <si>
    <t xml:space="preserve">Atlīdzība </t>
  </si>
  <si>
    <t>Komandējumu izdevumi</t>
  </si>
  <si>
    <t>Inventāra, instrumentu un materiālu iegādes izmaksas un piegādes izmaksas</t>
  </si>
  <si>
    <t>Ārējo pakalpojumu izmaksas</t>
  </si>
  <si>
    <t xml:space="preserve">Citas izmaksas (tai skaitā zinātnisko pētījumu publicēšanas izmaksas, mācību izmaksas, publicitātes izmaksas u.tml.) </t>
  </si>
  <si>
    <t>KOPĀ</t>
  </si>
  <si>
    <t>Atlīdzība</t>
  </si>
  <si>
    <t>Nr. p.k.</t>
  </si>
  <si>
    <t>Vārds</t>
  </si>
  <si>
    <t>Uzvārds</t>
  </si>
  <si>
    <t>Loma</t>
  </si>
  <si>
    <t>Slodze (PLE)</t>
  </si>
  <si>
    <t>Likme</t>
  </si>
  <si>
    <t>Atalgojums/mēnesī</t>
  </si>
  <si>
    <t>VSAOI/ mēnesī</t>
  </si>
  <si>
    <t>Kopējā atlīdzība mēnesī</t>
  </si>
  <si>
    <t>Atlīdzība 1.gads (12 mēneš)</t>
  </si>
  <si>
    <t>1.</t>
  </si>
  <si>
    <t>2.</t>
  </si>
  <si>
    <t>Izmaksas</t>
  </si>
  <si>
    <t>Apraksts</t>
  </si>
  <si>
    <t>[Apraksts]</t>
  </si>
  <si>
    <t>…</t>
  </si>
  <si>
    <t>Kopā</t>
  </si>
  <si>
    <t>Amati</t>
  </si>
  <si>
    <t xml:space="preserve">Likme stundā bruto (EUR) </t>
  </si>
  <si>
    <t>VSAOI  DD (EUR)</t>
  </si>
  <si>
    <t>Likme stundā (EUR) ar VSAOI DD</t>
  </si>
  <si>
    <t xml:space="preserve">Tarifs 1 PLE bruto (EUR) </t>
  </si>
  <si>
    <t>Projekta zinātniskais vadītājs/ vadošais pētnieks (4.līmenis)</t>
  </si>
  <si>
    <t>Projekta zinātniskais vadītājs/ vadošais pētnieks (3.līmenis)</t>
  </si>
  <si>
    <t>Projekta zinātniskais vadītājs/ vadošais pētnieks (2.līmenis)</t>
  </si>
  <si>
    <t>Projekta zinātniskais vadītājs/ vadošais pētnieks (1.līmenis)</t>
  </si>
  <si>
    <t>Projekta zinātniskais vadītājs/ vadošais pētnieks (Pamatlikme)</t>
  </si>
  <si>
    <t>Vadošais pētnieks (4.līmenis)</t>
  </si>
  <si>
    <t>Vadošais pētnieks (3.līmenis)</t>
  </si>
  <si>
    <t>Vadošais pētnieks (2.līmenis)</t>
  </si>
  <si>
    <t>Vadošais pētnieks (1.līmenis)</t>
  </si>
  <si>
    <t>Vadošais pētnieks (pamatlikme)</t>
  </si>
  <si>
    <t>Pētnieks (ar doktora grādu) (4.līmenis)</t>
  </si>
  <si>
    <t>Pētnieks (ar doktora grādu) (3.līmenis)</t>
  </si>
  <si>
    <t>Pētnieks (ar doktora grādu) (2.līmenis)</t>
  </si>
  <si>
    <t>Pētnieks (ar doktora grādu) (1.līmenis)</t>
  </si>
  <si>
    <t>Pētnieks (ar doktora grādu) (pamatlikme)</t>
  </si>
  <si>
    <t>Pētnieks (bez doktora grāda) (4.līmenis)</t>
  </si>
  <si>
    <t>Pētnieks (bez doktora grāda) (3.līmenis)</t>
  </si>
  <si>
    <t>Pētnieks (bez doktora grāda) (2.līmenis)</t>
  </si>
  <si>
    <t>Pētnieks (bez doktora grāda) (1.līmenis)</t>
  </si>
  <si>
    <t>Pētnieks (bez doktora grāda) (pamatlikme)</t>
  </si>
  <si>
    <t>Zinātniskais asistents (4.līmenis)</t>
  </si>
  <si>
    <t>Zinātniskais asistents (3.līmenis)</t>
  </si>
  <si>
    <t>Zinātniskais asistents (2.līmenis)</t>
  </si>
  <si>
    <t>Zinātniskais asistents (1.līmenis)</t>
  </si>
  <si>
    <t>Zinātniskais asistents (pamatlikme)</t>
  </si>
  <si>
    <t>Zinātnieka granta izvērsts budžeta plānojums</t>
  </si>
  <si>
    <t>Laborants, studējošais</t>
  </si>
  <si>
    <t>Projekta zinātniskais vadītājs/ pētnieks (ar doktora grādu) (4.līmenis)</t>
  </si>
  <si>
    <t>Projekta zinātniskais vadītājs/ pētnieks (ar doktora grādu) (3.līmenis)</t>
  </si>
  <si>
    <t>Projekta zinātniskais vadītājs/ pētnieks (ar doktora grādu) (2.līmenis)</t>
  </si>
  <si>
    <t>Projekta zinātniskais vadītājs/ pētnieks (ar doktora grādu) (1.līmenis)</t>
  </si>
  <si>
    <t>Projekta zinātniskais vadītājs/ pētnieks (ar doktroa grādu) (pamatlikme)</t>
  </si>
  <si>
    <t>1.gads Kopā</t>
  </si>
  <si>
    <t xml:space="preserve">Snieguma piemaksas apmērs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</si>
</sst>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2" fontId="5" fillId="9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2" fontId="5" fillId="10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2" fontId="5" fillId="11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2" fontId="5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2" fontId="1" fillId="12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Protection="1">
      <protection locked="0"/>
    </xf>
    <xf numFmtId="0" fontId="6" fillId="0" borderId="2" xfId="0" applyFont="1" applyBorder="1" applyAlignment="1">
      <alignment wrapText="1"/>
    </xf>
    <xf numFmtId="0" fontId="8" fillId="0" borderId="0" xfId="0" applyFont="1"/>
    <xf numFmtId="4" fontId="2" fillId="2" borderId="11" xfId="0" applyNumberFormat="1" applyFont="1" applyFill="1" applyBorder="1"/>
    <xf numFmtId="2" fontId="1" fillId="0" borderId="2" xfId="0" applyNumberFormat="1" applyFont="1" applyBorder="1"/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0" fillId="0" borderId="2" xfId="0" applyFont="1" applyBorder="1" applyAlignment="1">
      <alignment wrapText="1"/>
    </xf>
    <xf numFmtId="2" fontId="6" fillId="0" borderId="2" xfId="0" applyNumberFormat="1" applyFont="1" applyBorder="1"/>
    <xf numFmtId="0" fontId="11" fillId="10" borderId="2" xfId="0" applyFont="1" applyFill="1" applyBorder="1"/>
    <xf numFmtId="0" fontId="1" fillId="10" borderId="2" xfId="0" applyFont="1" applyFill="1" applyBorder="1"/>
    <xf numFmtId="0" fontId="1" fillId="10" borderId="2" xfId="0" applyFont="1" applyFill="1" applyBorder="1" applyProtection="1">
      <protection locked="0"/>
    </xf>
    <xf numFmtId="0" fontId="9" fillId="0" borderId="12" xfId="0" applyFont="1" applyBorder="1"/>
    <xf numFmtId="0" fontId="8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1" fillId="0" borderId="10" xfId="0" applyNumberFormat="1" applyFont="1" applyBorder="1"/>
    <xf numFmtId="0" fontId="2" fillId="0" borderId="2" xfId="0" applyFont="1" applyBorder="1" applyAlignment="1"/>
    <xf numFmtId="0" fontId="1" fillId="0" borderId="2" xfId="0" applyFont="1" applyBorder="1"/>
    <xf numFmtId="0" fontId="4" fillId="0" borderId="2" xfId="0" applyFont="1" applyBorder="1"/>
    <xf numFmtId="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0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2372-9690-4B92-9241-6081628F65AE}">
  <sheetPr>
    <pageSetUpPr fitToPage="1"/>
  </sheetPr>
  <dimension ref="A1:J50"/>
  <sheetViews>
    <sheetView tabSelected="1" workbookViewId="0">
      <selection activeCell="D26" sqref="D26"/>
    </sheetView>
  </sheetViews>
  <sheetFormatPr defaultColWidth="9.1796875" defaultRowHeight="14" x14ac:dyDescent="0.3"/>
  <cols>
    <col min="1" max="1" width="5.54296875" style="48" customWidth="1"/>
    <col min="2" max="2" width="28.1796875" style="48" customWidth="1"/>
    <col min="3" max="3" width="18.54296875" style="48" customWidth="1"/>
    <col min="4" max="4" width="16.453125" style="48" customWidth="1"/>
    <col min="5" max="6" width="9.1796875" style="48"/>
    <col min="7" max="7" width="10.453125" style="48" customWidth="1"/>
    <col min="8" max="8" width="9.1796875" style="48"/>
    <col min="9" max="9" width="11.453125" style="48" customWidth="1"/>
    <col min="10" max="10" width="12" style="48" customWidth="1"/>
    <col min="11" max="16384" width="9.1796875" style="48"/>
  </cols>
  <sheetData>
    <row r="1" spans="1:10" x14ac:dyDescent="0.3">
      <c r="D1" s="73" t="s">
        <v>0</v>
      </c>
      <c r="E1" s="73"/>
      <c r="J1" s="61"/>
    </row>
    <row r="2" spans="1:10" ht="14.5" thickBot="1" x14ac:dyDescent="0.35">
      <c r="A2" s="60" t="s">
        <v>57</v>
      </c>
      <c r="B2" s="60"/>
    </row>
    <row r="3" spans="1:10" x14ac:dyDescent="0.3">
      <c r="A3" s="76" t="s">
        <v>1</v>
      </c>
      <c r="B3" s="77"/>
      <c r="C3" s="66" t="s">
        <v>64</v>
      </c>
    </row>
    <row r="4" spans="1:10" x14ac:dyDescent="0.3">
      <c r="A4" s="1">
        <v>1</v>
      </c>
      <c r="B4" s="2" t="s">
        <v>3</v>
      </c>
      <c r="C4" s="67">
        <f>J16</f>
        <v>0</v>
      </c>
    </row>
    <row r="5" spans="1:10" x14ac:dyDescent="0.3">
      <c r="A5" s="1">
        <v>2</v>
      </c>
      <c r="B5" s="2" t="s">
        <v>4</v>
      </c>
      <c r="C5" s="67">
        <f>C25</f>
        <v>0</v>
      </c>
    </row>
    <row r="6" spans="1:10" ht="39" x14ac:dyDescent="0.3">
      <c r="A6" s="1">
        <v>3</v>
      </c>
      <c r="B6" s="3" t="s">
        <v>5</v>
      </c>
      <c r="C6" s="67">
        <f>C33</f>
        <v>0</v>
      </c>
    </row>
    <row r="7" spans="1:10" x14ac:dyDescent="0.3">
      <c r="A7" s="1">
        <v>4</v>
      </c>
      <c r="B7" s="3" t="s">
        <v>6</v>
      </c>
      <c r="C7" s="67">
        <f>C41</f>
        <v>0</v>
      </c>
    </row>
    <row r="8" spans="1:10" ht="52" x14ac:dyDescent="0.3">
      <c r="A8" s="1">
        <v>5</v>
      </c>
      <c r="B8" s="3" t="s">
        <v>7</v>
      </c>
      <c r="C8" s="67">
        <f>C50</f>
        <v>0</v>
      </c>
    </row>
    <row r="9" spans="1:10" ht="14.5" thickBot="1" x14ac:dyDescent="0.35">
      <c r="A9" s="78" t="s">
        <v>8</v>
      </c>
      <c r="B9" s="79"/>
      <c r="C9" s="49">
        <f>SUM(C4:C8)</f>
        <v>0</v>
      </c>
    </row>
    <row r="11" spans="1:10" x14ac:dyDescent="0.3">
      <c r="A11" s="42" t="s">
        <v>9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 ht="39" x14ac:dyDescent="0.3">
      <c r="A12" s="51" t="s">
        <v>10</v>
      </c>
      <c r="B12" s="51" t="s">
        <v>11</v>
      </c>
      <c r="C12" s="52" t="s">
        <v>12</v>
      </c>
      <c r="D12" s="52" t="s">
        <v>13</v>
      </c>
      <c r="E12" s="52" t="s">
        <v>14</v>
      </c>
      <c r="F12" s="52" t="s">
        <v>15</v>
      </c>
      <c r="G12" s="52" t="s">
        <v>16</v>
      </c>
      <c r="H12" s="52" t="s">
        <v>17</v>
      </c>
      <c r="I12" s="52" t="s">
        <v>18</v>
      </c>
      <c r="J12" s="53" t="s">
        <v>19</v>
      </c>
    </row>
    <row r="13" spans="1:10" x14ac:dyDescent="0.3">
      <c r="A13" s="43" t="s">
        <v>20</v>
      </c>
      <c r="B13" s="43"/>
      <c r="C13" s="43"/>
      <c r="D13" s="43"/>
      <c r="E13" s="43">
        <v>0</v>
      </c>
      <c r="F13" s="43">
        <v>0</v>
      </c>
      <c r="G13" s="43">
        <f>(160*E13)*F13</f>
        <v>0</v>
      </c>
      <c r="H13" s="44">
        <f>G13*0.2359</f>
        <v>0</v>
      </c>
      <c r="I13" s="44">
        <f>G13+H13</f>
        <v>0</v>
      </c>
      <c r="J13" s="45">
        <f>I13*12</f>
        <v>0</v>
      </c>
    </row>
    <row r="14" spans="1:10" x14ac:dyDescent="0.3">
      <c r="A14" s="43" t="s">
        <v>21</v>
      </c>
      <c r="B14" s="43"/>
      <c r="C14" s="43"/>
      <c r="D14" s="43"/>
      <c r="E14" s="43">
        <v>0</v>
      </c>
      <c r="F14" s="43">
        <v>0</v>
      </c>
      <c r="G14" s="43">
        <f t="shared" ref="G14:G15" si="0">(160*E14)*F14</f>
        <v>0</v>
      </c>
      <c r="H14" s="44">
        <f t="shared" ref="H14:H15" si="1">G14*0.2359</f>
        <v>0</v>
      </c>
      <c r="I14" s="44">
        <f t="shared" ref="I14:I15" si="2">G14+H14</f>
        <v>0</v>
      </c>
      <c r="J14" s="45">
        <f t="shared" ref="J14" si="3">I14*12</f>
        <v>0</v>
      </c>
    </row>
    <row r="15" spans="1:10" x14ac:dyDescent="0.3">
      <c r="A15" s="43"/>
      <c r="B15" s="43"/>
      <c r="C15" s="43"/>
      <c r="D15" s="43"/>
      <c r="E15" s="43">
        <v>0</v>
      </c>
      <c r="F15" s="43">
        <v>0</v>
      </c>
      <c r="G15" s="43">
        <f t="shared" si="0"/>
        <v>0</v>
      </c>
      <c r="H15" s="44">
        <f t="shared" si="1"/>
        <v>0</v>
      </c>
      <c r="I15" s="44">
        <f t="shared" si="2"/>
        <v>0</v>
      </c>
      <c r="J15" s="45">
        <f>I15*12</f>
        <v>0</v>
      </c>
    </row>
    <row r="16" spans="1:10" ht="16.5" customHeight="1" x14ac:dyDescent="0.3">
      <c r="A16" s="80" t="s">
        <v>8</v>
      </c>
      <c r="B16" s="81"/>
      <c r="C16" s="81"/>
      <c r="D16" s="81"/>
      <c r="E16" s="81"/>
      <c r="F16" s="81"/>
      <c r="G16" s="81"/>
      <c r="H16" s="81"/>
      <c r="I16" s="82"/>
      <c r="J16" s="45">
        <f>SUM(J13:J15)</f>
        <v>0</v>
      </c>
    </row>
    <row r="18" spans="1:5" x14ac:dyDescent="0.3">
      <c r="A18" s="41"/>
      <c r="B18" s="41"/>
      <c r="C18" s="41"/>
      <c r="E18" s="41"/>
    </row>
    <row r="19" spans="1:5" x14ac:dyDescent="0.3">
      <c r="A19" s="75" t="s">
        <v>4</v>
      </c>
      <c r="B19" s="75"/>
      <c r="C19" s="68" t="s">
        <v>22</v>
      </c>
      <c r="E19" s="41"/>
    </row>
    <row r="20" spans="1:5" x14ac:dyDescent="0.3">
      <c r="A20" s="54"/>
      <c r="B20" s="54" t="s">
        <v>23</v>
      </c>
      <c r="C20" s="54" t="s">
        <v>2</v>
      </c>
      <c r="E20" s="41"/>
    </row>
    <row r="21" spans="1:5" x14ac:dyDescent="0.3">
      <c r="A21" s="46" t="s">
        <v>20</v>
      </c>
      <c r="B21" s="57" t="s">
        <v>24</v>
      </c>
      <c r="C21" s="58"/>
      <c r="E21" s="41"/>
    </row>
    <row r="22" spans="1:5" x14ac:dyDescent="0.3">
      <c r="A22" s="46" t="s">
        <v>21</v>
      </c>
      <c r="B22" s="59" t="s">
        <v>25</v>
      </c>
      <c r="C22" s="59"/>
      <c r="E22" s="41"/>
    </row>
    <row r="23" spans="1:5" x14ac:dyDescent="0.3">
      <c r="A23" s="46"/>
      <c r="B23" s="59"/>
      <c r="C23" s="59"/>
      <c r="E23" s="41"/>
    </row>
    <row r="24" spans="1:5" x14ac:dyDescent="0.3">
      <c r="A24" s="46"/>
      <c r="B24" s="59"/>
      <c r="C24" s="59"/>
      <c r="E24" s="41"/>
    </row>
    <row r="25" spans="1:5" x14ac:dyDescent="0.3">
      <c r="A25" s="84" t="s">
        <v>26</v>
      </c>
      <c r="B25" s="84"/>
      <c r="C25" s="50">
        <f>SUM(C21:C24)</f>
        <v>0</v>
      </c>
      <c r="E25" s="41"/>
    </row>
    <row r="26" spans="1:5" x14ac:dyDescent="0.3">
      <c r="A26" s="69"/>
      <c r="B26" s="69"/>
      <c r="C26" s="69"/>
      <c r="E26" s="41"/>
    </row>
    <row r="27" spans="1:5" ht="33" customHeight="1" x14ac:dyDescent="0.3">
      <c r="A27" s="74" t="s">
        <v>5</v>
      </c>
      <c r="B27" s="74"/>
      <c r="C27" s="68" t="s">
        <v>22</v>
      </c>
      <c r="E27" s="41"/>
    </row>
    <row r="28" spans="1:5" x14ac:dyDescent="0.3">
      <c r="A28" s="47"/>
      <c r="B28" s="47" t="s">
        <v>23</v>
      </c>
      <c r="C28" s="47" t="s">
        <v>2</v>
      </c>
      <c r="E28" s="41"/>
    </row>
    <row r="29" spans="1:5" x14ac:dyDescent="0.3">
      <c r="A29" s="46" t="s">
        <v>20</v>
      </c>
      <c r="B29" s="57" t="s">
        <v>24</v>
      </c>
      <c r="C29" s="58"/>
      <c r="E29" s="41"/>
    </row>
    <row r="30" spans="1:5" x14ac:dyDescent="0.3">
      <c r="A30" s="46" t="s">
        <v>21</v>
      </c>
      <c r="B30" s="59" t="s">
        <v>25</v>
      </c>
      <c r="C30" s="59"/>
      <c r="E30" s="41"/>
    </row>
    <row r="31" spans="1:5" x14ac:dyDescent="0.3">
      <c r="A31" s="47"/>
      <c r="B31" s="59"/>
      <c r="C31" s="59"/>
      <c r="E31" s="41"/>
    </row>
    <row r="32" spans="1:5" x14ac:dyDescent="0.3">
      <c r="A32" s="47"/>
      <c r="B32" s="59"/>
      <c r="C32" s="59"/>
      <c r="E32" s="41"/>
    </row>
    <row r="33" spans="1:5" x14ac:dyDescent="0.3">
      <c r="A33" s="83" t="s">
        <v>26</v>
      </c>
      <c r="B33" s="83"/>
      <c r="C33" s="56">
        <f>SUM(C29:C32)</f>
        <v>0</v>
      </c>
      <c r="E33" s="41"/>
    </row>
    <row r="34" spans="1:5" x14ac:dyDescent="0.3">
      <c r="A34" s="70"/>
      <c r="B34" s="70"/>
      <c r="C34" s="70"/>
      <c r="E34" s="41"/>
    </row>
    <row r="35" spans="1:5" ht="22.5" customHeight="1" x14ac:dyDescent="0.3">
      <c r="A35" s="74" t="s">
        <v>6</v>
      </c>
      <c r="B35" s="74"/>
      <c r="C35" s="68" t="s">
        <v>22</v>
      </c>
      <c r="E35" s="41"/>
    </row>
    <row r="36" spans="1:5" x14ac:dyDescent="0.3">
      <c r="A36" s="55"/>
      <c r="B36" s="55" t="s">
        <v>23</v>
      </c>
      <c r="C36" s="55" t="s">
        <v>2</v>
      </c>
      <c r="E36" s="41"/>
    </row>
    <row r="37" spans="1:5" x14ac:dyDescent="0.3">
      <c r="A37" s="46" t="s">
        <v>20</v>
      </c>
      <c r="B37" s="57" t="s">
        <v>24</v>
      </c>
      <c r="C37" s="58"/>
      <c r="E37" s="41"/>
    </row>
    <row r="38" spans="1:5" x14ac:dyDescent="0.3">
      <c r="A38" s="46" t="s">
        <v>21</v>
      </c>
      <c r="B38" s="59" t="s">
        <v>25</v>
      </c>
      <c r="C38" s="59"/>
      <c r="E38" s="41"/>
    </row>
    <row r="39" spans="1:5" x14ac:dyDescent="0.3">
      <c r="A39" s="46"/>
      <c r="B39" s="59"/>
      <c r="C39" s="59"/>
      <c r="E39" s="41"/>
    </row>
    <row r="40" spans="1:5" x14ac:dyDescent="0.3">
      <c r="A40" s="47"/>
      <c r="B40" s="59"/>
      <c r="C40" s="59"/>
      <c r="E40" s="41"/>
    </row>
    <row r="41" spans="1:5" x14ac:dyDescent="0.3">
      <c r="A41" s="83" t="s">
        <v>26</v>
      </c>
      <c r="B41" s="83"/>
      <c r="C41" s="56">
        <f>SUM(C37:C40)</f>
        <v>0</v>
      </c>
      <c r="E41" s="41"/>
    </row>
    <row r="42" spans="1:5" x14ac:dyDescent="0.3">
      <c r="A42" s="70"/>
      <c r="B42" s="70"/>
      <c r="C42" s="70"/>
      <c r="E42" s="41"/>
    </row>
    <row r="43" spans="1:5" ht="38.25" customHeight="1" x14ac:dyDescent="0.3">
      <c r="A43" s="74" t="s">
        <v>7</v>
      </c>
      <c r="B43" s="74"/>
      <c r="C43" s="68" t="s">
        <v>22</v>
      </c>
      <c r="E43" s="41"/>
    </row>
    <row r="44" spans="1:5" x14ac:dyDescent="0.3">
      <c r="A44" s="55"/>
      <c r="B44" s="55" t="s">
        <v>23</v>
      </c>
      <c r="C44" s="55" t="s">
        <v>2</v>
      </c>
    </row>
    <row r="45" spans="1:5" x14ac:dyDescent="0.3">
      <c r="A45" s="46" t="s">
        <v>20</v>
      </c>
      <c r="B45" s="57" t="s">
        <v>24</v>
      </c>
      <c r="C45" s="58"/>
    </row>
    <row r="46" spans="1:5" x14ac:dyDescent="0.3">
      <c r="A46" s="46" t="s">
        <v>21</v>
      </c>
      <c r="B46" s="59" t="s">
        <v>25</v>
      </c>
      <c r="C46" s="59"/>
    </row>
    <row r="47" spans="1:5" x14ac:dyDescent="0.3">
      <c r="A47" s="46"/>
      <c r="B47" s="59"/>
      <c r="C47" s="59"/>
    </row>
    <row r="48" spans="1:5" x14ac:dyDescent="0.3">
      <c r="A48" s="47"/>
      <c r="B48" s="59"/>
      <c r="C48" s="59"/>
    </row>
    <row r="49" spans="1:3" x14ac:dyDescent="0.3">
      <c r="A49" s="47"/>
      <c r="B49" s="59"/>
      <c r="C49" s="59"/>
    </row>
    <row r="50" spans="1:3" x14ac:dyDescent="0.3">
      <c r="A50" s="83" t="s">
        <v>26</v>
      </c>
      <c r="B50" s="83"/>
      <c r="C50" s="56">
        <f>SUM(C45:C49)</f>
        <v>0</v>
      </c>
    </row>
  </sheetData>
  <protectedRanges>
    <protectedRange algorithmName="SHA-512" hashValue="5+S5xF3Dc+X9oFVY+e0io/mOTo1znQUnm034FWQHVlLrXBwRxqeo1UEvctk9bkHjV+BJdVOyNMAcoWKdE3NwPQ==" saltValue="5ESQ6lxB+KwKkAC2yhXEmA==" spinCount="100000" sqref="C4:C9" name="Range1_2"/>
  </protectedRanges>
  <mergeCells count="12">
    <mergeCell ref="A43:B43"/>
    <mergeCell ref="A16:I16"/>
    <mergeCell ref="A50:B50"/>
    <mergeCell ref="A41:B41"/>
    <mergeCell ref="A33:B33"/>
    <mergeCell ref="A25:B25"/>
    <mergeCell ref="D1:E1"/>
    <mergeCell ref="A27:B27"/>
    <mergeCell ref="A19:B19"/>
    <mergeCell ref="A35:B35"/>
    <mergeCell ref="A3:B3"/>
    <mergeCell ref="A9:B9"/>
  </mergeCells>
  <pageMargins left="0.7" right="0.7" top="0.75" bottom="0.75" header="0.3" footer="0.3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851C-3E33-4E07-ACA6-86207928F67A}">
  <dimension ref="A1:F33"/>
  <sheetViews>
    <sheetView workbookViewId="0">
      <selection activeCell="J6" sqref="J6"/>
    </sheetView>
  </sheetViews>
  <sheetFormatPr defaultColWidth="8.81640625" defaultRowHeight="13" x14ac:dyDescent="0.3"/>
  <cols>
    <col min="1" max="1" width="10.1796875" style="41" customWidth="1"/>
    <col min="2" max="2" width="18.26953125" style="41" customWidth="1"/>
    <col min="3" max="3" width="10.81640625" style="41" customWidth="1"/>
    <col min="4" max="16384" width="8.81640625" style="41"/>
  </cols>
  <sheetData>
    <row r="1" spans="1:6" ht="17.25" customHeight="1" x14ac:dyDescent="0.3"/>
    <row r="2" spans="1:6" ht="65" x14ac:dyDescent="0.3">
      <c r="A2" s="72" t="s">
        <v>65</v>
      </c>
      <c r="B2" s="4" t="s">
        <v>27</v>
      </c>
      <c r="C2" s="5" t="s">
        <v>28</v>
      </c>
      <c r="D2" s="5" t="s">
        <v>29</v>
      </c>
      <c r="E2" s="23" t="s">
        <v>30</v>
      </c>
      <c r="F2" s="23" t="s">
        <v>31</v>
      </c>
    </row>
    <row r="3" spans="1:6" ht="39" x14ac:dyDescent="0.3">
      <c r="A3" s="71">
        <v>0.3</v>
      </c>
      <c r="B3" s="6" t="s">
        <v>32</v>
      </c>
      <c r="C3" s="7">
        <v>30</v>
      </c>
      <c r="D3" s="24">
        <f t="shared" ref="D3:D4" si="0">C3*0.2359</f>
        <v>7.077</v>
      </c>
      <c r="E3" s="24">
        <f t="shared" ref="E3:E33" si="1">SUM(C3,D3)</f>
        <v>37.076999999999998</v>
      </c>
      <c r="F3" s="25">
        <f t="shared" ref="F3:F4" si="2">C3*160</f>
        <v>4800</v>
      </c>
    </row>
    <row r="4" spans="1:6" ht="39" x14ac:dyDescent="0.3">
      <c r="A4" s="71">
        <v>0.2</v>
      </c>
      <c r="B4" s="6" t="s">
        <v>33</v>
      </c>
      <c r="C4" s="7">
        <v>24</v>
      </c>
      <c r="D4" s="24">
        <f t="shared" si="0"/>
        <v>5.6616</v>
      </c>
      <c r="E4" s="24">
        <f t="shared" si="1"/>
        <v>29.6616</v>
      </c>
      <c r="F4" s="25">
        <f t="shared" si="2"/>
        <v>3840</v>
      </c>
    </row>
    <row r="5" spans="1:6" ht="39" x14ac:dyDescent="0.3">
      <c r="A5" s="71">
        <v>0.15</v>
      </c>
      <c r="B5" s="6" t="s">
        <v>34</v>
      </c>
      <c r="C5" s="7">
        <v>23</v>
      </c>
      <c r="D5" s="24">
        <f>C5*0.2359</f>
        <v>5.4257</v>
      </c>
      <c r="E5" s="24">
        <f t="shared" si="1"/>
        <v>28.425699999999999</v>
      </c>
      <c r="F5" s="25">
        <f>C5*160</f>
        <v>3680</v>
      </c>
    </row>
    <row r="6" spans="1:6" ht="39" x14ac:dyDescent="0.3">
      <c r="A6" s="71">
        <v>0.1</v>
      </c>
      <c r="B6" s="6" t="s">
        <v>35</v>
      </c>
      <c r="C6" s="7">
        <v>22</v>
      </c>
      <c r="D6" s="24">
        <f>C6*0.2359</f>
        <v>5.1898</v>
      </c>
      <c r="E6" s="24">
        <f t="shared" si="1"/>
        <v>27.189799999999998</v>
      </c>
      <c r="F6" s="25">
        <f>C6*160</f>
        <v>3520</v>
      </c>
    </row>
    <row r="7" spans="1:6" ht="39" x14ac:dyDescent="0.3">
      <c r="A7" s="71">
        <v>0</v>
      </c>
      <c r="B7" s="6" t="s">
        <v>36</v>
      </c>
      <c r="C7" s="7">
        <v>20</v>
      </c>
      <c r="D7" s="24">
        <f>C7*0.2359</f>
        <v>4.718</v>
      </c>
      <c r="E7" s="24">
        <f t="shared" si="1"/>
        <v>24.718</v>
      </c>
      <c r="F7" s="25">
        <f t="shared" ref="F7:F33" si="3">C7*160</f>
        <v>3200</v>
      </c>
    </row>
    <row r="8" spans="1:6" ht="26" x14ac:dyDescent="0.3">
      <c r="A8" s="71">
        <v>0.3</v>
      </c>
      <c r="B8" s="8" t="s">
        <v>37</v>
      </c>
      <c r="C8" s="9">
        <v>24</v>
      </c>
      <c r="D8" s="26">
        <f>C8*0.2359</f>
        <v>5.6616</v>
      </c>
      <c r="E8" s="26">
        <f t="shared" si="1"/>
        <v>29.6616</v>
      </c>
      <c r="F8" s="27">
        <f>C8*160</f>
        <v>3840</v>
      </c>
    </row>
    <row r="9" spans="1:6" ht="26" x14ac:dyDescent="0.3">
      <c r="A9" s="71">
        <v>0.2</v>
      </c>
      <c r="B9" s="8" t="s">
        <v>38</v>
      </c>
      <c r="C9" s="9">
        <v>21.6</v>
      </c>
      <c r="D9" s="26">
        <f>C9*0.2359</f>
        <v>5.09544</v>
      </c>
      <c r="E9" s="26">
        <f t="shared" si="1"/>
        <v>26.695440000000001</v>
      </c>
      <c r="F9" s="27">
        <f t="shared" si="3"/>
        <v>3456</v>
      </c>
    </row>
    <row r="10" spans="1:6" ht="26" x14ac:dyDescent="0.3">
      <c r="A10" s="71">
        <v>0.15</v>
      </c>
      <c r="B10" s="8" t="s">
        <v>39</v>
      </c>
      <c r="C10" s="10">
        <v>20.7</v>
      </c>
      <c r="D10" s="28">
        <f t="shared" ref="D10:D11" si="4">C10*0.2359</f>
        <v>4.8831299999999995</v>
      </c>
      <c r="E10" s="28">
        <f t="shared" si="1"/>
        <v>25.583129999999997</v>
      </c>
      <c r="F10" s="29">
        <f t="shared" si="3"/>
        <v>3312</v>
      </c>
    </row>
    <row r="11" spans="1:6" ht="26" x14ac:dyDescent="0.3">
      <c r="A11" s="71">
        <v>0.1</v>
      </c>
      <c r="B11" s="8" t="s">
        <v>40</v>
      </c>
      <c r="C11" s="10">
        <v>19.8</v>
      </c>
      <c r="D11" s="28">
        <f t="shared" si="4"/>
        <v>4.67082</v>
      </c>
      <c r="E11" s="28">
        <f t="shared" si="1"/>
        <v>24.47082</v>
      </c>
      <c r="F11" s="29">
        <f t="shared" si="3"/>
        <v>3168</v>
      </c>
    </row>
    <row r="12" spans="1:6" ht="26" x14ac:dyDescent="0.3">
      <c r="A12" s="71">
        <v>0</v>
      </c>
      <c r="B12" s="8" t="s">
        <v>41</v>
      </c>
      <c r="C12" s="10">
        <v>18</v>
      </c>
      <c r="D12" s="28">
        <f>C12*0.2359</f>
        <v>4.2462</v>
      </c>
      <c r="E12" s="28">
        <f t="shared" si="1"/>
        <v>22.246200000000002</v>
      </c>
      <c r="F12" s="29">
        <f t="shared" si="3"/>
        <v>2880</v>
      </c>
    </row>
    <row r="13" spans="1:6" ht="52" x14ac:dyDescent="0.3">
      <c r="A13" s="71">
        <v>0.3</v>
      </c>
      <c r="B13" s="62" t="s">
        <v>59</v>
      </c>
      <c r="C13" s="63">
        <v>23.4</v>
      </c>
      <c r="D13" s="64">
        <f>C13*0.2359</f>
        <v>5.52006</v>
      </c>
      <c r="E13" s="64">
        <f>SUM(C13,D13)</f>
        <v>28.920059999999999</v>
      </c>
      <c r="F13" s="65">
        <f>C13*160</f>
        <v>3744</v>
      </c>
    </row>
    <row r="14" spans="1:6" ht="52" x14ac:dyDescent="0.3">
      <c r="A14" s="71">
        <v>0.2</v>
      </c>
      <c r="B14" s="62" t="s">
        <v>60</v>
      </c>
      <c r="C14" s="63">
        <v>21.6</v>
      </c>
      <c r="D14" s="64">
        <f t="shared" ref="D14:D17" si="5">C14*0.2359</f>
        <v>5.09544</v>
      </c>
      <c r="E14" s="64">
        <f t="shared" ref="E14:E17" si="6">SUM(C14,D14)</f>
        <v>26.695440000000001</v>
      </c>
      <c r="F14" s="65">
        <f t="shared" ref="F14:F17" si="7">C14*160</f>
        <v>3456</v>
      </c>
    </row>
    <row r="15" spans="1:6" ht="52" x14ac:dyDescent="0.3">
      <c r="A15" s="71">
        <v>0.15</v>
      </c>
      <c r="B15" s="62" t="s">
        <v>61</v>
      </c>
      <c r="C15" s="63">
        <v>20.7</v>
      </c>
      <c r="D15" s="64">
        <f t="shared" si="5"/>
        <v>4.8831299999999995</v>
      </c>
      <c r="E15" s="64">
        <f t="shared" si="6"/>
        <v>25.583129999999997</v>
      </c>
      <c r="F15" s="65">
        <f t="shared" si="7"/>
        <v>3312</v>
      </c>
    </row>
    <row r="16" spans="1:6" ht="52" x14ac:dyDescent="0.3">
      <c r="A16" s="71">
        <v>0.1</v>
      </c>
      <c r="B16" s="62" t="s">
        <v>62</v>
      </c>
      <c r="C16" s="63">
        <v>19.8</v>
      </c>
      <c r="D16" s="64">
        <f t="shared" si="5"/>
        <v>4.67082</v>
      </c>
      <c r="E16" s="64">
        <f t="shared" si="6"/>
        <v>24.47082</v>
      </c>
      <c r="F16" s="65">
        <f t="shared" si="7"/>
        <v>3168</v>
      </c>
    </row>
    <row r="17" spans="1:6" ht="52" x14ac:dyDescent="0.3">
      <c r="A17" s="71">
        <v>0</v>
      </c>
      <c r="B17" s="62" t="s">
        <v>63</v>
      </c>
      <c r="C17" s="63">
        <v>18</v>
      </c>
      <c r="D17" s="64">
        <f t="shared" si="5"/>
        <v>4.2462</v>
      </c>
      <c r="E17" s="64">
        <f t="shared" si="6"/>
        <v>22.246200000000002</v>
      </c>
      <c r="F17" s="65">
        <f t="shared" si="7"/>
        <v>2880</v>
      </c>
    </row>
    <row r="18" spans="1:6" ht="26" x14ac:dyDescent="0.3">
      <c r="A18" s="71">
        <v>0.3</v>
      </c>
      <c r="B18" s="11" t="s">
        <v>42</v>
      </c>
      <c r="C18" s="12">
        <v>20.8</v>
      </c>
      <c r="D18" s="30">
        <f>C18*0.2359</f>
        <v>4.90672</v>
      </c>
      <c r="E18" s="30">
        <f t="shared" si="1"/>
        <v>25.706720000000001</v>
      </c>
      <c r="F18" s="31">
        <f t="shared" si="3"/>
        <v>3328</v>
      </c>
    </row>
    <row r="19" spans="1:6" ht="26" x14ac:dyDescent="0.3">
      <c r="A19" s="71">
        <v>0.2</v>
      </c>
      <c r="B19" s="11" t="s">
        <v>43</v>
      </c>
      <c r="C19" s="12">
        <v>19.2</v>
      </c>
      <c r="D19" s="30">
        <f>C19*0.2359</f>
        <v>4.52928</v>
      </c>
      <c r="E19" s="30">
        <f t="shared" si="1"/>
        <v>23.729279999999999</v>
      </c>
      <c r="F19" s="31">
        <f t="shared" si="3"/>
        <v>3072</v>
      </c>
    </row>
    <row r="20" spans="1:6" ht="26" x14ac:dyDescent="0.3">
      <c r="A20" s="71">
        <v>0.15</v>
      </c>
      <c r="B20" s="11" t="s">
        <v>44</v>
      </c>
      <c r="C20" s="12">
        <v>18.399999999999999</v>
      </c>
      <c r="D20" s="30">
        <f>C20*0.2359</f>
        <v>4.34056</v>
      </c>
      <c r="E20" s="30">
        <f t="shared" si="1"/>
        <v>22.740559999999999</v>
      </c>
      <c r="F20" s="31">
        <f t="shared" si="3"/>
        <v>2944</v>
      </c>
    </row>
    <row r="21" spans="1:6" ht="26" x14ac:dyDescent="0.3">
      <c r="A21" s="71">
        <v>0.1</v>
      </c>
      <c r="B21" s="11" t="s">
        <v>45</v>
      </c>
      <c r="C21" s="12">
        <v>17.600000000000001</v>
      </c>
      <c r="D21" s="30">
        <f t="shared" ref="D21:D33" si="8">C21*0.2359</f>
        <v>4.15184</v>
      </c>
      <c r="E21" s="30">
        <f t="shared" si="1"/>
        <v>21.751840000000001</v>
      </c>
      <c r="F21" s="31">
        <f t="shared" si="3"/>
        <v>2816</v>
      </c>
    </row>
    <row r="22" spans="1:6" ht="26" x14ac:dyDescent="0.3">
      <c r="A22" s="71">
        <v>0</v>
      </c>
      <c r="B22" s="11" t="s">
        <v>46</v>
      </c>
      <c r="C22" s="12">
        <v>16</v>
      </c>
      <c r="D22" s="30">
        <f t="shared" si="8"/>
        <v>3.7744</v>
      </c>
      <c r="E22" s="30">
        <f t="shared" si="1"/>
        <v>19.7744</v>
      </c>
      <c r="F22" s="31">
        <f t="shared" si="3"/>
        <v>2560</v>
      </c>
    </row>
    <row r="23" spans="1:6" ht="26" x14ac:dyDescent="0.3">
      <c r="A23" s="71">
        <v>0.3</v>
      </c>
      <c r="B23" s="13" t="s">
        <v>47</v>
      </c>
      <c r="C23" s="14">
        <v>18.2</v>
      </c>
      <c r="D23" s="32">
        <f t="shared" si="8"/>
        <v>4.29338</v>
      </c>
      <c r="E23" s="32">
        <f t="shared" si="1"/>
        <v>22.493379999999998</v>
      </c>
      <c r="F23" s="33">
        <f t="shared" si="3"/>
        <v>2912</v>
      </c>
    </row>
    <row r="24" spans="1:6" ht="26" x14ac:dyDescent="0.3">
      <c r="A24" s="71">
        <v>0.2</v>
      </c>
      <c r="B24" s="15" t="s">
        <v>48</v>
      </c>
      <c r="C24" s="16">
        <v>16.8</v>
      </c>
      <c r="D24" s="34">
        <f t="shared" si="8"/>
        <v>3.96312</v>
      </c>
      <c r="E24" s="34">
        <f t="shared" si="1"/>
        <v>20.763120000000001</v>
      </c>
      <c r="F24" s="35">
        <f t="shared" si="3"/>
        <v>2688</v>
      </c>
    </row>
    <row r="25" spans="1:6" ht="26" x14ac:dyDescent="0.3">
      <c r="A25" s="71">
        <v>0.15</v>
      </c>
      <c r="B25" s="15" t="s">
        <v>49</v>
      </c>
      <c r="C25" s="16">
        <v>16.100000000000001</v>
      </c>
      <c r="D25" s="34">
        <f t="shared" si="8"/>
        <v>3.7979900000000004</v>
      </c>
      <c r="E25" s="34">
        <f t="shared" si="1"/>
        <v>19.89799</v>
      </c>
      <c r="F25" s="35">
        <f t="shared" si="3"/>
        <v>2576</v>
      </c>
    </row>
    <row r="26" spans="1:6" ht="26" x14ac:dyDescent="0.3">
      <c r="A26" s="71">
        <v>0.1</v>
      </c>
      <c r="B26" s="15" t="s">
        <v>50</v>
      </c>
      <c r="C26" s="16">
        <v>15.4</v>
      </c>
      <c r="D26" s="34">
        <f t="shared" si="8"/>
        <v>3.63286</v>
      </c>
      <c r="E26" s="34">
        <f t="shared" si="1"/>
        <v>19.032859999999999</v>
      </c>
      <c r="F26" s="35">
        <f t="shared" si="3"/>
        <v>2464</v>
      </c>
    </row>
    <row r="27" spans="1:6" ht="26" x14ac:dyDescent="0.3">
      <c r="A27" s="71">
        <v>0</v>
      </c>
      <c r="B27" s="15" t="s">
        <v>51</v>
      </c>
      <c r="C27" s="16">
        <v>14</v>
      </c>
      <c r="D27" s="34">
        <f t="shared" si="8"/>
        <v>3.3026</v>
      </c>
      <c r="E27" s="34">
        <f t="shared" si="1"/>
        <v>17.302599999999998</v>
      </c>
      <c r="F27" s="35">
        <f t="shared" si="3"/>
        <v>2240</v>
      </c>
    </row>
    <row r="28" spans="1:6" ht="26" x14ac:dyDescent="0.3">
      <c r="A28" s="71">
        <v>0.3</v>
      </c>
      <c r="B28" s="17" t="s">
        <v>52</v>
      </c>
      <c r="C28" s="18">
        <v>15.6</v>
      </c>
      <c r="D28" s="36">
        <f t="shared" si="8"/>
        <v>3.68004</v>
      </c>
      <c r="E28" s="36">
        <f t="shared" si="1"/>
        <v>19.28004</v>
      </c>
      <c r="F28" s="37">
        <f t="shared" si="3"/>
        <v>2496</v>
      </c>
    </row>
    <row r="29" spans="1:6" ht="26" x14ac:dyDescent="0.3">
      <c r="A29" s="71">
        <v>0.2</v>
      </c>
      <c r="B29" s="19" t="s">
        <v>53</v>
      </c>
      <c r="C29" s="20">
        <v>14.4</v>
      </c>
      <c r="D29" s="38">
        <f t="shared" si="8"/>
        <v>3.39696</v>
      </c>
      <c r="E29" s="38">
        <f t="shared" si="1"/>
        <v>17.796959999999999</v>
      </c>
      <c r="F29" s="39">
        <f t="shared" si="3"/>
        <v>2304</v>
      </c>
    </row>
    <row r="30" spans="1:6" ht="26" x14ac:dyDescent="0.3">
      <c r="A30" s="71">
        <v>0.15</v>
      </c>
      <c r="B30" s="19" t="s">
        <v>54</v>
      </c>
      <c r="C30" s="20">
        <v>13.8</v>
      </c>
      <c r="D30" s="38">
        <f t="shared" si="8"/>
        <v>3.25542</v>
      </c>
      <c r="E30" s="38">
        <f t="shared" si="1"/>
        <v>17.055420000000002</v>
      </c>
      <c r="F30" s="39">
        <f t="shared" si="3"/>
        <v>2208</v>
      </c>
    </row>
    <row r="31" spans="1:6" ht="26" x14ac:dyDescent="0.3">
      <c r="A31" s="71">
        <v>0.1</v>
      </c>
      <c r="B31" s="19" t="s">
        <v>55</v>
      </c>
      <c r="C31" s="20">
        <v>13.2</v>
      </c>
      <c r="D31" s="38">
        <f t="shared" si="8"/>
        <v>3.11388</v>
      </c>
      <c r="E31" s="38">
        <f t="shared" si="1"/>
        <v>16.313879999999997</v>
      </c>
      <c r="F31" s="39">
        <f t="shared" si="3"/>
        <v>2112</v>
      </c>
    </row>
    <row r="32" spans="1:6" ht="26" x14ac:dyDescent="0.3">
      <c r="A32" s="71">
        <v>0</v>
      </c>
      <c r="B32" s="19" t="s">
        <v>56</v>
      </c>
      <c r="C32" s="20">
        <v>12</v>
      </c>
      <c r="D32" s="38">
        <f t="shared" si="8"/>
        <v>2.8308</v>
      </c>
      <c r="E32" s="38">
        <f t="shared" si="1"/>
        <v>14.8308</v>
      </c>
      <c r="F32" s="39">
        <f t="shared" si="3"/>
        <v>1920</v>
      </c>
    </row>
    <row r="33" spans="2:6" x14ac:dyDescent="0.3">
      <c r="B33" s="21" t="s">
        <v>58</v>
      </c>
      <c r="C33" s="22">
        <v>9</v>
      </c>
      <c r="D33" s="40">
        <f t="shared" si="8"/>
        <v>2.1231</v>
      </c>
      <c r="E33" s="40">
        <f t="shared" si="1"/>
        <v>11.123100000000001</v>
      </c>
      <c r="F33" s="21">
        <f t="shared" si="3"/>
        <v>1440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Budžets</vt:lpstr>
      <vt:lpstr>Atalgojumu likmes</vt:lpstr>
    </vt:vector>
  </TitlesOfParts>
  <Manager/>
  <Company>RSU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Leiņa</dc:creator>
  <cp:keywords/>
  <dc:description/>
  <cp:lastModifiedBy>Dana Briede</cp:lastModifiedBy>
  <cp:revision/>
  <cp:lastPrinted>2023-12-21T08:29:47Z</cp:lastPrinted>
  <dcterms:created xsi:type="dcterms:W3CDTF">2023-09-08T08:59:00Z</dcterms:created>
  <dcterms:modified xsi:type="dcterms:W3CDTF">2024-12-10T08:59:01Z</dcterms:modified>
  <cp:category/>
  <cp:contentStatus/>
</cp:coreProperties>
</file>